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kovKV\Desktop\Ассоциация АХД\АХО\АХД_АХО\Выдача ТМЦ\"/>
    </mc:Choice>
  </mc:AlternateContent>
  <bookViews>
    <workbookView xWindow="120" yWindow="0" windowWidth="19095" windowHeight="8565"/>
  </bookViews>
  <sheets>
    <sheet name="Движ нал" sheetId="1" r:id="rId1"/>
    <sheet name="выдача ТМЦ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Q19" i="2" l="1"/>
  <c r="Q20" i="2"/>
  <c r="Q21" i="2"/>
  <c r="Q22" i="2"/>
  <c r="Q23" i="2"/>
  <c r="Q24" i="2"/>
  <c r="Q25" i="2"/>
  <c r="Q18" i="2"/>
  <c r="G14" i="2"/>
  <c r="F14" i="2"/>
  <c r="E14" i="2"/>
  <c r="D14" i="2"/>
  <c r="H14" i="2"/>
  <c r="K26" i="1"/>
  <c r="J26" i="1"/>
  <c r="I26" i="1"/>
  <c r="L20" i="1"/>
  <c r="D26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E26" i="1"/>
  <c r="F26" i="1"/>
  <c r="G26" i="1"/>
  <c r="H26" i="1"/>
  <c r="M7" i="1" l="1"/>
  <c r="M8" i="1" s="1"/>
  <c r="M9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L26" i="1"/>
  <c r="L27" i="1" s="1"/>
</calcChain>
</file>

<file path=xl/sharedStrings.xml><?xml version="1.0" encoding="utf-8"?>
<sst xmlns="http://schemas.openxmlformats.org/spreadsheetml/2006/main" count="53" uniqueCount="42">
  <si>
    <t>Дата</t>
  </si>
  <si>
    <t>Приход</t>
  </si>
  <si>
    <t>Хоз/товары</t>
  </si>
  <si>
    <t>Еда</t>
  </si>
  <si>
    <t>Почта</t>
  </si>
  <si>
    <t>Телефон</t>
  </si>
  <si>
    <t>Транспорт</t>
  </si>
  <si>
    <t>Канц/товары</t>
  </si>
  <si>
    <t>Прочее</t>
  </si>
  <si>
    <t>Расходы</t>
  </si>
  <si>
    <t>Остаток</t>
  </si>
  <si>
    <t>Сумма</t>
  </si>
  <si>
    <t>Итого расходов</t>
  </si>
  <si>
    <t>Количество (в базовых единицах)</t>
  </si>
  <si>
    <t>Номенклатура, базовая единица измерения</t>
  </si>
  <si>
    <t>Начальный остаток</t>
  </si>
  <si>
    <t>Расход</t>
  </si>
  <si>
    <t>Конечный остаток</t>
  </si>
  <si>
    <t>Уходимость</t>
  </si>
  <si>
    <t>Бамага, упак</t>
  </si>
  <si>
    <t>Ручки, упак</t>
  </si>
  <si>
    <t>Карандаши,упак</t>
  </si>
  <si>
    <t>Папки, упак</t>
  </si>
  <si>
    <t>Картриджи, шт</t>
  </si>
  <si>
    <t>Моющие средства, шт</t>
  </si>
  <si>
    <t>Степлеры, шт</t>
  </si>
  <si>
    <t>Скрепки,упак</t>
  </si>
  <si>
    <t>Итого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</si>
  <si>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</si>
  <si>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</si>
  <si>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</si>
  <si>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</si>
  <si>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</si>
  <si>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</si>
  <si>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</si>
  <si>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</si>
  <si>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</si>
  <si>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</si>
  <si>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</si>
  <si>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</si>
  <si>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Средн</t>
  </si>
  <si>
    <t>Учет движения наличных средств в подотчете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</si>
</sst>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&quot;р.&quot;"/>
    <numFmt numFmtId="165" formatCode="_-* #,##0.0&quot;р.&quot;_-;\-* #,##0.0&quot;р.&quot;_-;_-* &quot;-&quot;?&quot;р.&quot;_-;_-@_-"/>
    <numFmt numFmtId="166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4"/>
      </right>
      <top style="thin">
        <color indexed="24"/>
      </top>
      <bottom/>
      <diagonal/>
    </border>
    <border>
      <left/>
      <right style="medium">
        <color indexed="64"/>
      </right>
      <top style="thin">
        <color indexed="24"/>
      </top>
      <bottom/>
      <diagonal/>
    </border>
    <border>
      <left style="medium">
        <color indexed="64"/>
      </left>
      <right style="thin">
        <color indexed="24"/>
      </right>
      <top/>
      <bottom style="thin">
        <color indexed="24"/>
      </bottom>
      <diagonal/>
    </border>
    <border>
      <left/>
      <right style="medium">
        <color indexed="64"/>
      </right>
      <top/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thin">
        <color indexed="24"/>
      </top>
      <bottom style="medium">
        <color indexed="64"/>
      </bottom>
      <diagonal/>
    </border>
    <border>
      <left style="thin">
        <color indexed="24"/>
      </left>
      <right style="thin">
        <color indexed="24"/>
      </right>
      <top/>
      <bottom style="medium">
        <color indexed="64"/>
      </bottom>
      <diagonal/>
    </border>
    <border>
      <left style="thin">
        <color indexed="2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 style="thin">
        <color indexed="2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24"/>
      </right>
      <top style="medium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0" fontId="0" fillId="0" borderId="0" xfId="0" applyFont="1"/>
    <xf numFmtId="0" fontId="1" fillId="2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4" fontId="0" fillId="2" borderId="39" xfId="0" applyNumberFormat="1" applyFill="1" applyBorder="1"/>
    <xf numFmtId="14" fontId="0" fillId="2" borderId="40" xfId="0" applyNumberFormat="1" applyFill="1" applyBorder="1"/>
    <xf numFmtId="0" fontId="0" fillId="2" borderId="40" xfId="0" applyFill="1" applyBorder="1"/>
    <xf numFmtId="14" fontId="0" fillId="2" borderId="41" xfId="0" applyNumberFormat="1" applyFill="1" applyBorder="1"/>
    <xf numFmtId="0" fontId="2" fillId="0" borderId="37" xfId="0" applyFont="1" applyBorder="1"/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165" fontId="0" fillId="3" borderId="44" xfId="0" applyNumberFormat="1" applyFont="1" applyFill="1" applyBorder="1" applyAlignment="1">
      <alignment horizontal="center"/>
    </xf>
    <xf numFmtId="165" fontId="0" fillId="3" borderId="45" xfId="0" applyNumberFormat="1" applyFont="1" applyFill="1" applyBorder="1" applyAlignment="1">
      <alignment horizontal="center"/>
    </xf>
    <xf numFmtId="165" fontId="0" fillId="3" borderId="45" xfId="0" applyNumberFormat="1" applyFill="1" applyBorder="1" applyAlignment="1">
      <alignment horizontal="center"/>
    </xf>
    <xf numFmtId="165" fontId="0" fillId="3" borderId="46" xfId="0" applyNumberForma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4" borderId="31" xfId="0" applyNumberFormat="1" applyFont="1" applyFill="1" applyBorder="1" applyAlignment="1">
      <alignment horizontal="center"/>
    </xf>
    <xf numFmtId="165" fontId="1" fillId="4" borderId="36" xfId="0" applyNumberFormat="1" applyFon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1" fontId="7" fillId="7" borderId="5" xfId="1" applyNumberFormat="1" applyFont="1" applyFill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/>
    </xf>
    <xf numFmtId="0" fontId="5" fillId="2" borderId="50" xfId="1" applyNumberFormat="1" applyFont="1" applyFill="1" applyBorder="1" applyAlignment="1">
      <alignment horizontal="left" vertical="top" wrapText="1"/>
    </xf>
    <xf numFmtId="0" fontId="5" fillId="2" borderId="52" xfId="1" applyNumberFormat="1" applyFont="1" applyFill="1" applyBorder="1" applyAlignment="1">
      <alignment horizontal="left" vertical="top" wrapText="1"/>
    </xf>
    <xf numFmtId="0" fontId="5" fillId="2" borderId="54" xfId="1" applyNumberFormat="1" applyFont="1" applyFill="1" applyBorder="1" applyAlignment="1">
      <alignment horizontal="left" vertical="top" wrapText="1"/>
    </xf>
    <xf numFmtId="0" fontId="6" fillId="7" borderId="56" xfId="1" applyNumberFormat="1" applyFont="1" applyFill="1" applyBorder="1" applyAlignment="1">
      <alignment horizontal="left" vertical="top" wrapText="1" indent="2"/>
    </xf>
    <xf numFmtId="0" fontId="5" fillId="2" borderId="57" xfId="1" applyNumberFormat="1" applyFont="1" applyFill="1" applyBorder="1" applyAlignment="1">
      <alignment horizontal="left" vertical="top" wrapText="1"/>
    </xf>
    <xf numFmtId="1" fontId="5" fillId="2" borderId="58" xfId="1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7" fillId="7" borderId="5" xfId="1" applyNumberFormat="1" applyFont="1" applyFill="1" applyBorder="1" applyAlignment="1">
      <alignment horizontal="center" vertical="center" wrapText="1"/>
    </xf>
    <xf numFmtId="0" fontId="5" fillId="2" borderId="58" xfId="1" applyNumberFormat="1" applyFont="1" applyFill="1" applyBorder="1" applyAlignment="1">
      <alignment horizontal="center" vertical="top" wrapText="1"/>
    </xf>
    <xf numFmtId="1" fontId="7" fillId="7" borderId="22" xfId="1" applyNumberFormat="1" applyFont="1" applyFill="1" applyBorder="1" applyAlignment="1">
      <alignment horizontal="center" vertical="center" wrapText="1"/>
    </xf>
    <xf numFmtId="1" fontId="7" fillId="7" borderId="60" xfId="1" applyNumberFormat="1" applyFont="1" applyFill="1" applyBorder="1" applyAlignment="1">
      <alignment horizontal="center" vertical="center" wrapText="1"/>
    </xf>
    <xf numFmtId="0" fontId="5" fillId="2" borderId="61" xfId="1" applyNumberFormat="1" applyFont="1" applyFill="1" applyBorder="1" applyAlignment="1">
      <alignment horizontal="left" vertical="top" wrapText="1"/>
    </xf>
    <xf numFmtId="1" fontId="7" fillId="7" borderId="6" xfId="1" applyNumberFormat="1" applyFont="1" applyFill="1" applyBorder="1" applyAlignment="1">
      <alignment horizontal="center" vertical="center" wrapText="1"/>
    </xf>
    <xf numFmtId="0" fontId="7" fillId="7" borderId="7" xfId="1" applyNumberFormat="1" applyFont="1" applyFill="1" applyBorder="1" applyAlignment="1">
      <alignment horizontal="center" vertical="center" wrapText="1"/>
    </xf>
    <xf numFmtId="1" fontId="7" fillId="7" borderId="7" xfId="1" applyNumberFormat="1" applyFont="1" applyFill="1" applyBorder="1" applyAlignment="1">
      <alignment horizontal="center" vertical="center" wrapText="1"/>
    </xf>
    <xf numFmtId="1" fontId="7" fillId="7" borderId="20" xfId="1" applyNumberFormat="1" applyFont="1" applyFill="1" applyBorder="1" applyAlignment="1">
      <alignment horizontal="center" vertical="center" wrapText="1"/>
    </xf>
    <xf numFmtId="1" fontId="7" fillId="7" borderId="23" xfId="1" applyNumberFormat="1" applyFont="1" applyFill="1" applyBorder="1" applyAlignment="1">
      <alignment horizontal="center" vertical="center" wrapText="1"/>
    </xf>
    <xf numFmtId="1" fontId="7" fillId="7" borderId="8" xfId="1" applyNumberFormat="1" applyFont="1" applyFill="1" applyBorder="1" applyAlignment="1">
      <alignment horizontal="center" vertical="center" wrapText="1"/>
    </xf>
    <xf numFmtId="1" fontId="7" fillId="7" borderId="14" xfId="1" applyNumberFormat="1" applyFont="1" applyFill="1" applyBorder="1" applyAlignment="1">
      <alignment horizontal="center" vertical="center" wrapText="1"/>
    </xf>
    <xf numFmtId="0" fontId="7" fillId="7" borderId="15" xfId="1" applyNumberFormat="1" applyFont="1" applyFill="1" applyBorder="1" applyAlignment="1">
      <alignment horizontal="center" vertical="center" wrapText="1"/>
    </xf>
    <xf numFmtId="1" fontId="7" fillId="7" borderId="15" xfId="1" applyNumberFormat="1" applyFont="1" applyFill="1" applyBorder="1" applyAlignment="1">
      <alignment horizontal="center" vertical="center" wrapText="1"/>
    </xf>
    <xf numFmtId="1" fontId="7" fillId="7" borderId="21" xfId="1" applyNumberFormat="1" applyFont="1" applyFill="1" applyBorder="1" applyAlignment="1">
      <alignment horizontal="center" vertical="center" wrapText="1"/>
    </xf>
    <xf numFmtId="1" fontId="7" fillId="7" borderId="67" xfId="1" applyNumberFormat="1" applyFont="1" applyFill="1" applyBorder="1" applyAlignment="1">
      <alignment horizontal="center" vertical="center" wrapText="1"/>
    </xf>
    <xf numFmtId="0" fontId="6" fillId="7" borderId="68" xfId="1" applyNumberFormat="1" applyFont="1" applyFill="1" applyBorder="1" applyAlignment="1">
      <alignment horizontal="left" vertical="top" wrapText="1" indent="2"/>
    </xf>
    <xf numFmtId="0" fontId="6" fillId="7" borderId="69" xfId="1" applyNumberFormat="1" applyFont="1" applyFill="1" applyBorder="1" applyAlignment="1">
      <alignment horizontal="left" vertical="top" wrapText="1" indent="2"/>
    </xf>
    <xf numFmtId="0" fontId="6" fillId="7" borderId="70" xfId="1" applyNumberFormat="1" applyFont="1" applyFill="1" applyBorder="1" applyAlignment="1">
      <alignment horizontal="left" vertical="top" wrapText="1" indent="2"/>
    </xf>
    <xf numFmtId="1" fontId="1" fillId="5" borderId="17" xfId="0" applyNumberFormat="1" applyFont="1" applyFill="1" applyBorder="1" applyAlignment="1">
      <alignment horizontal="center"/>
    </xf>
    <xf numFmtId="0" fontId="0" fillId="5" borderId="10" xfId="0" applyFill="1" applyBorder="1"/>
    <xf numFmtId="1" fontId="1" fillId="5" borderId="32" xfId="0" applyNumberFormat="1" applyFont="1" applyFill="1" applyBorder="1" applyAlignment="1">
      <alignment horizontal="center"/>
    </xf>
    <xf numFmtId="0" fontId="0" fillId="5" borderId="4" xfId="0" applyFill="1" applyBorder="1"/>
    <xf numFmtId="0" fontId="10" fillId="2" borderId="62" xfId="1" applyNumberFormat="1" applyFont="1" applyFill="1" applyBorder="1" applyAlignment="1">
      <alignment horizontal="center" vertical="center" wrapText="1"/>
    </xf>
    <xf numFmtId="0" fontId="10" fillId="2" borderId="63" xfId="1" applyNumberFormat="1" applyFont="1" applyFill="1" applyBorder="1" applyAlignment="1">
      <alignment horizontal="center" vertical="center" wrapText="1"/>
    </xf>
    <xf numFmtId="0" fontId="10" fillId="2" borderId="66" xfId="1" applyNumberFormat="1" applyFont="1" applyFill="1" applyBorder="1" applyAlignment="1">
      <alignment horizontal="center" vertical="center" wrapText="1"/>
    </xf>
    <xf numFmtId="166" fontId="10" fillId="2" borderId="51" xfId="1" applyNumberFormat="1" applyFont="1" applyFill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1" fontId="8" fillId="0" borderId="22" xfId="1" applyNumberFormat="1" applyFont="1" applyBorder="1" applyAlignment="1">
      <alignment horizontal="center"/>
    </xf>
    <xf numFmtId="1" fontId="8" fillId="0" borderId="15" xfId="1" applyNumberFormat="1" applyFont="1" applyBorder="1" applyAlignment="1">
      <alignment horizontal="center" vertical="center"/>
    </xf>
    <xf numFmtId="166" fontId="10" fillId="2" borderId="35" xfId="1" applyNumberFormat="1" applyFont="1" applyFill="1" applyBorder="1" applyAlignment="1">
      <alignment horizontal="center" vertical="center" wrapText="1"/>
    </xf>
    <xf numFmtId="1" fontId="8" fillId="0" borderId="20" xfId="1" applyNumberFormat="1" applyFont="1" applyBorder="1" applyAlignment="1">
      <alignment horizontal="center" vertical="center"/>
    </xf>
    <xf numFmtId="1" fontId="8" fillId="0" borderId="22" xfId="1" applyNumberFormat="1" applyFont="1" applyBorder="1" applyAlignment="1">
      <alignment horizontal="center" vertical="center"/>
    </xf>
    <xf numFmtId="1" fontId="8" fillId="0" borderId="21" xfId="1" applyNumberFormat="1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25" xfId="0" applyFont="1" applyBorder="1" applyAlignment="1"/>
    <xf numFmtId="0" fontId="0" fillId="0" borderId="0" xfId="0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66" fontId="10" fillId="5" borderId="37" xfId="1" applyNumberFormat="1" applyFont="1" applyFill="1" applyBorder="1" applyAlignment="1">
      <alignment horizontal="center" vertical="center" wrapText="1"/>
    </xf>
    <xf numFmtId="166" fontId="10" fillId="5" borderId="24" xfId="1" applyNumberFormat="1" applyFont="1" applyFill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/>
    </xf>
    <xf numFmtId="1" fontId="8" fillId="0" borderId="15" xfId="1" applyNumberFormat="1" applyFont="1" applyBorder="1" applyAlignment="1">
      <alignment horizontal="center" vertical="center"/>
    </xf>
    <xf numFmtId="1" fontId="8" fillId="0" borderId="15" xfId="1" applyNumberFormat="1" applyFont="1" applyBorder="1" applyAlignment="1">
      <alignment horizontal="center"/>
    </xf>
    <xf numFmtId="1" fontId="8" fillId="0" borderId="7" xfId="1" applyNumberFormat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/>
    </xf>
    <xf numFmtId="166" fontId="10" fillId="2" borderId="64" xfId="1" applyNumberFormat="1" applyFont="1" applyFill="1" applyBorder="1" applyAlignment="1">
      <alignment horizontal="center" vertical="center" wrapText="1"/>
    </xf>
    <xf numFmtId="166" fontId="10" fillId="2" borderId="65" xfId="1" applyNumberFormat="1" applyFont="1" applyFill="1" applyBorder="1" applyAlignment="1">
      <alignment horizontal="center" vertical="center" wrapText="1"/>
    </xf>
    <xf numFmtId="166" fontId="5" fillId="2" borderId="48" xfId="1" applyNumberFormat="1" applyFont="1" applyFill="1" applyBorder="1" applyAlignment="1">
      <alignment horizontal="center" vertical="top" wrapText="1"/>
    </xf>
    <xf numFmtId="166" fontId="5" fillId="2" borderId="53" xfId="1" applyNumberFormat="1" applyFont="1" applyFill="1" applyBorder="1" applyAlignment="1">
      <alignment horizontal="center" vertical="top" wrapText="1"/>
    </xf>
    <xf numFmtId="166" fontId="5" fillId="2" borderId="49" xfId="1" applyNumberFormat="1" applyFont="1" applyFill="1" applyBorder="1" applyAlignment="1">
      <alignment horizontal="center" vertical="top" wrapText="1"/>
    </xf>
    <xf numFmtId="166" fontId="5" fillId="2" borderId="55" xfId="1" applyNumberFormat="1" applyFont="1" applyFill="1" applyBorder="1" applyAlignment="1">
      <alignment horizontal="center" vertical="top" wrapText="1"/>
    </xf>
    <xf numFmtId="0" fontId="9" fillId="2" borderId="51" xfId="1" applyNumberFormat="1" applyFont="1" applyFill="1" applyBorder="1" applyAlignment="1">
      <alignment horizontal="center" vertical="top" wrapText="1"/>
    </xf>
    <xf numFmtId="0" fontId="5" fillId="2" borderId="2" xfId="1" applyNumberFormat="1" applyFont="1" applyFill="1" applyBorder="1" applyAlignment="1">
      <alignment horizontal="center" vertical="top" wrapText="1"/>
    </xf>
    <xf numFmtId="0" fontId="4" fillId="2" borderId="2" xfId="1" applyFill="1" applyBorder="1" applyAlignment="1">
      <alignment horizontal="left"/>
    </xf>
    <xf numFmtId="0" fontId="4" fillId="2" borderId="3" xfId="1" applyFill="1" applyBorder="1" applyAlignment="1">
      <alignment horizontal="left"/>
    </xf>
    <xf numFmtId="0" fontId="5" fillId="2" borderId="47" xfId="1" applyNumberFormat="1" applyFont="1" applyFill="1" applyBorder="1" applyAlignment="1">
      <alignment horizontal="center" vertical="top" wrapText="1"/>
    </xf>
    <xf numFmtId="1" fontId="8" fillId="0" borderId="9" xfId="1" applyNumberFormat="1" applyFont="1" applyBorder="1" applyAlignment="1">
      <alignment horizontal="center"/>
    </xf>
    <xf numFmtId="1" fontId="8" fillId="2" borderId="59" xfId="1" applyNumberFormat="1" applyFont="1" applyFill="1" applyBorder="1" applyAlignment="1">
      <alignment horizontal="center" vertical="center"/>
    </xf>
    <xf numFmtId="1" fontId="8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topLeftCell="A2" zoomScale="90" zoomScaleNormal="90" workbookViewId="0">
      <selection activeCell="D3" sqref="D3"/>
    </sheetView>
  </sheetViews>
  <sheetFormatPr defaultRowHeight="15" x14ac:dyDescent="0.25"/>
  <cols>
    <col min="2" max="2" width="7.42578125" customWidth="1"/>
    <col min="3" max="3" width="14.28515625" customWidth="1"/>
    <col min="4" max="4" width="12.85546875" customWidth="1"/>
    <col min="5" max="5" width="13" customWidth="1"/>
    <col min="6" max="6" width="11.5703125" customWidth="1"/>
    <col min="7" max="7" width="10.7109375" customWidth="1"/>
    <col min="9" max="9" width="10.140625" bestFit="1" customWidth="1"/>
    <col min="10" max="10" width="10.85546875" customWidth="1"/>
    <col min="12" max="12" width="11.5703125" customWidth="1"/>
    <col min="13" max="13" width="12.42578125" customWidth="1"/>
  </cols>
  <sheetData>
    <row r="2" spans="1:14" ht="18.75" x14ac:dyDescent="0.3">
      <c r="A2" s="1"/>
      <c r="D2" s="116" t="s">
        <v>41</v>
      </c>
      <c r="E2" s="90"/>
      <c r="F2" s="90"/>
      <c r="G2" s="90"/>
      <c r="H2" s="90"/>
      <c r="I2" s="90"/>
      <c r="J2" s="90"/>
      <c r="K2" s="90"/>
      <c r="L2" s="2"/>
    </row>
    <row r="3" spans="1:14" ht="15.75" thickBot="1" x14ac:dyDescent="0.3"/>
    <row r="4" spans="1:14" ht="15.75" thickBot="1" x14ac:dyDescent="0.3">
      <c r="C4" s="21" t="s">
        <v>0</v>
      </c>
      <c r="D4" s="28" t="s">
        <v>1</v>
      </c>
      <c r="E4" s="91" t="s">
        <v>9</v>
      </c>
      <c r="F4" s="92"/>
      <c r="G4" s="92"/>
      <c r="H4" s="92"/>
      <c r="I4" s="92"/>
      <c r="J4" s="92"/>
      <c r="K4" s="92"/>
      <c r="L4" s="93"/>
      <c r="M4" s="9" t="s">
        <v>10</v>
      </c>
      <c r="N4" s="8"/>
    </row>
    <row r="5" spans="1:14" ht="15.75" thickBot="1" x14ac:dyDescent="0.3">
      <c r="C5" s="22"/>
      <c r="D5" s="29"/>
      <c r="E5" s="15" t="s">
        <v>7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8</v>
      </c>
      <c r="L5" s="16" t="s">
        <v>11</v>
      </c>
      <c r="M5" s="11"/>
      <c r="N5" s="8"/>
    </row>
    <row r="6" spans="1:14" x14ac:dyDescent="0.25">
      <c r="C6" s="23"/>
      <c r="D6" s="30">
        <v>10000</v>
      </c>
      <c r="E6" s="37"/>
      <c r="F6" s="5"/>
      <c r="G6" s="5"/>
      <c r="H6" s="5"/>
      <c r="I6" s="5"/>
      <c r="J6" s="5"/>
      <c r="K6" s="5"/>
      <c r="L6" s="38"/>
      <c r="M6" s="12">
        <f>D6-L6</f>
        <v>10000</v>
      </c>
    </row>
    <row r="7" spans="1:14" x14ac:dyDescent="0.25">
      <c r="C7" s="24"/>
      <c r="D7" s="31"/>
      <c r="E7" s="17">
        <v>3500</v>
      </c>
      <c r="F7" s="6">
        <v>650</v>
      </c>
      <c r="G7" s="6">
        <v>100</v>
      </c>
      <c r="H7" s="6"/>
      <c r="I7" s="6"/>
      <c r="J7" s="6"/>
      <c r="K7" s="6"/>
      <c r="L7" s="18">
        <f t="shared" ref="L7:L18" si="0">SUM(E7:K7)</f>
        <v>4250</v>
      </c>
      <c r="M7" s="12">
        <f>M6-L7</f>
        <v>5750</v>
      </c>
    </row>
    <row r="8" spans="1:14" x14ac:dyDescent="0.25">
      <c r="C8" s="25"/>
      <c r="D8" s="31"/>
      <c r="E8" s="17"/>
      <c r="F8" s="6">
        <v>350</v>
      </c>
      <c r="G8" s="6"/>
      <c r="H8" s="6"/>
      <c r="I8" s="6"/>
      <c r="J8" s="6"/>
      <c r="K8" s="6"/>
      <c r="L8" s="18">
        <f t="shared" si="0"/>
        <v>350</v>
      </c>
      <c r="M8" s="12">
        <f>M7-L8</f>
        <v>5400</v>
      </c>
    </row>
    <row r="9" spans="1:14" x14ac:dyDescent="0.25">
      <c r="C9" s="24"/>
      <c r="D9" s="31"/>
      <c r="E9" s="17"/>
      <c r="F9" s="6"/>
      <c r="G9" s="6">
        <v>450</v>
      </c>
      <c r="H9" s="6">
        <v>300</v>
      </c>
      <c r="I9" s="6"/>
      <c r="J9" s="6">
        <v>500</v>
      </c>
      <c r="K9" s="6"/>
      <c r="L9" s="18">
        <f t="shared" si="0"/>
        <v>1250</v>
      </c>
      <c r="M9" s="12">
        <f>M8-L9</f>
        <v>4150</v>
      </c>
    </row>
    <row r="10" spans="1:14" x14ac:dyDescent="0.25">
      <c r="C10" s="25"/>
      <c r="D10" s="31"/>
      <c r="E10" s="17"/>
      <c r="F10" s="6"/>
      <c r="G10" s="6">
        <v>500</v>
      </c>
      <c r="H10" s="6"/>
      <c r="I10" s="6"/>
      <c r="J10" s="6"/>
      <c r="K10" s="6"/>
      <c r="L10" s="18">
        <f t="shared" si="0"/>
        <v>500</v>
      </c>
      <c r="M10" s="12">
        <f>M9-L10</f>
        <v>3650</v>
      </c>
    </row>
    <row r="11" spans="1:14" x14ac:dyDescent="0.25">
      <c r="C11" s="25"/>
      <c r="D11" s="31"/>
      <c r="E11" s="17"/>
      <c r="F11" s="6"/>
      <c r="G11" s="6">
        <v>600</v>
      </c>
      <c r="H11" s="6"/>
      <c r="I11" s="6"/>
      <c r="J11" s="6"/>
      <c r="K11" s="6"/>
      <c r="L11" s="18">
        <f t="shared" si="0"/>
        <v>600</v>
      </c>
      <c r="M11" s="12">
        <f>M10-L11</f>
        <v>3050</v>
      </c>
    </row>
    <row r="12" spans="1:14" x14ac:dyDescent="0.25">
      <c r="C12" s="24"/>
      <c r="D12" s="31">
        <v>10000</v>
      </c>
      <c r="E12" s="39"/>
      <c r="F12" s="6">
        <v>200</v>
      </c>
      <c r="G12" s="4"/>
      <c r="H12" s="4"/>
      <c r="I12" s="4"/>
      <c r="J12" s="4"/>
      <c r="K12" s="4"/>
      <c r="L12" s="18">
        <f t="shared" si="0"/>
        <v>200</v>
      </c>
      <c r="M12" s="12">
        <f>M11+D12-L12</f>
        <v>12850</v>
      </c>
    </row>
    <row r="13" spans="1:14" x14ac:dyDescent="0.25">
      <c r="C13" s="25"/>
      <c r="D13" s="31"/>
      <c r="E13" s="17"/>
      <c r="F13" s="6">
        <v>300</v>
      </c>
      <c r="G13" s="6"/>
      <c r="H13" s="6"/>
      <c r="I13" s="6"/>
      <c r="J13" s="6"/>
      <c r="K13" s="6"/>
      <c r="L13" s="18">
        <f t="shared" si="0"/>
        <v>300</v>
      </c>
      <c r="M13" s="12">
        <f t="shared" ref="M13:M18" si="1">M12-L13</f>
        <v>12550</v>
      </c>
    </row>
    <row r="14" spans="1:14" x14ac:dyDescent="0.25">
      <c r="C14" s="25"/>
      <c r="D14" s="31"/>
      <c r="E14" s="17"/>
      <c r="F14" s="6">
        <v>600</v>
      </c>
      <c r="G14" s="6"/>
      <c r="H14" s="6"/>
      <c r="I14" s="6"/>
      <c r="J14" s="6"/>
      <c r="K14" s="6"/>
      <c r="L14" s="18">
        <f t="shared" si="0"/>
        <v>600</v>
      </c>
      <c r="M14" s="12">
        <f t="shared" si="1"/>
        <v>11950</v>
      </c>
    </row>
    <row r="15" spans="1:14" x14ac:dyDescent="0.25">
      <c r="C15" s="24"/>
      <c r="D15" s="31"/>
      <c r="E15" s="17">
        <v>400</v>
      </c>
      <c r="F15" s="6"/>
      <c r="G15" s="6"/>
      <c r="H15" s="6"/>
      <c r="I15" s="6"/>
      <c r="J15" s="6">
        <v>1500</v>
      </c>
      <c r="K15" s="6"/>
      <c r="L15" s="18">
        <f t="shared" si="0"/>
        <v>1900</v>
      </c>
      <c r="M15" s="12">
        <f t="shared" si="1"/>
        <v>10050</v>
      </c>
    </row>
    <row r="16" spans="1:14" x14ac:dyDescent="0.25">
      <c r="C16" s="25"/>
      <c r="D16" s="31"/>
      <c r="E16" s="17">
        <v>2700</v>
      </c>
      <c r="F16" s="6"/>
      <c r="G16" s="6"/>
      <c r="H16" s="6"/>
      <c r="I16" s="6"/>
      <c r="J16" s="6"/>
      <c r="K16" s="6"/>
      <c r="L16" s="18">
        <f t="shared" si="0"/>
        <v>2700</v>
      </c>
      <c r="M16" s="12">
        <f t="shared" si="1"/>
        <v>7350</v>
      </c>
    </row>
    <row r="17" spans="3:13" x14ac:dyDescent="0.25">
      <c r="C17" s="25"/>
      <c r="D17" s="31"/>
      <c r="E17" s="17">
        <v>4500</v>
      </c>
      <c r="F17" s="6"/>
      <c r="G17" s="6"/>
      <c r="H17" s="6"/>
      <c r="I17" s="6"/>
      <c r="J17" s="6"/>
      <c r="K17" s="6"/>
      <c r="L17" s="18">
        <f t="shared" si="0"/>
        <v>4500</v>
      </c>
      <c r="M17" s="12">
        <f t="shared" si="1"/>
        <v>2850</v>
      </c>
    </row>
    <row r="18" spans="3:13" x14ac:dyDescent="0.25">
      <c r="C18" s="25"/>
      <c r="D18" s="31"/>
      <c r="E18" s="17">
        <v>280</v>
      </c>
      <c r="F18" s="6"/>
      <c r="G18" s="6"/>
      <c r="H18" s="6"/>
      <c r="I18" s="6">
        <v>2000</v>
      </c>
      <c r="J18" s="6"/>
      <c r="K18" s="6"/>
      <c r="L18" s="18">
        <f t="shared" si="0"/>
        <v>2280</v>
      </c>
      <c r="M18" s="12">
        <f t="shared" si="1"/>
        <v>570</v>
      </c>
    </row>
    <row r="19" spans="3:13" x14ac:dyDescent="0.25">
      <c r="C19" s="24"/>
      <c r="D19" s="31">
        <v>10000</v>
      </c>
      <c r="E19" s="39"/>
      <c r="F19" s="4"/>
      <c r="G19" s="4"/>
      <c r="H19" s="4"/>
      <c r="I19" s="4"/>
      <c r="J19" s="4"/>
      <c r="K19" s="4"/>
      <c r="L19" s="40"/>
      <c r="M19" s="12">
        <f>M18+D19</f>
        <v>10570</v>
      </c>
    </row>
    <row r="20" spans="3:13" x14ac:dyDescent="0.25">
      <c r="C20" s="25"/>
      <c r="D20" s="31"/>
      <c r="E20" s="17"/>
      <c r="F20" s="6"/>
      <c r="G20" s="6"/>
      <c r="H20" s="6"/>
      <c r="I20" s="6"/>
      <c r="J20" s="6"/>
      <c r="K20" s="6">
        <v>900</v>
      </c>
      <c r="L20" s="18">
        <f t="shared" ref="L20:L25" si="2">SUM(E20:K20)</f>
        <v>900</v>
      </c>
      <c r="M20" s="12">
        <f t="shared" ref="M20:M25" si="3">M19-L20</f>
        <v>9670</v>
      </c>
    </row>
    <row r="21" spans="3:13" x14ac:dyDescent="0.25">
      <c r="C21" s="24"/>
      <c r="D21" s="32"/>
      <c r="E21" s="17"/>
      <c r="F21" s="6"/>
      <c r="G21" s="6">
        <v>700</v>
      </c>
      <c r="H21" s="6"/>
      <c r="I21" s="6"/>
      <c r="J21" s="6"/>
      <c r="K21" s="6"/>
      <c r="L21" s="18">
        <f t="shared" si="2"/>
        <v>700</v>
      </c>
      <c r="M21" s="12">
        <f t="shared" si="3"/>
        <v>8970</v>
      </c>
    </row>
    <row r="22" spans="3:13" x14ac:dyDescent="0.25">
      <c r="C22" s="25"/>
      <c r="D22" s="32"/>
      <c r="E22" s="17"/>
      <c r="F22" s="6"/>
      <c r="G22" s="6">
        <v>800</v>
      </c>
      <c r="H22" s="6"/>
      <c r="I22" s="6"/>
      <c r="J22" s="6"/>
      <c r="K22" s="6"/>
      <c r="L22" s="18">
        <f t="shared" si="2"/>
        <v>800</v>
      </c>
      <c r="M22" s="12">
        <f t="shared" si="3"/>
        <v>8170</v>
      </c>
    </row>
    <row r="23" spans="3:13" x14ac:dyDescent="0.25">
      <c r="C23" s="24"/>
      <c r="D23" s="32"/>
      <c r="E23" s="17">
        <v>500</v>
      </c>
      <c r="F23" s="6"/>
      <c r="G23" s="6"/>
      <c r="H23" s="6"/>
      <c r="I23" s="6"/>
      <c r="J23" s="6">
        <v>600</v>
      </c>
      <c r="K23" s="6"/>
      <c r="L23" s="18">
        <f t="shared" si="2"/>
        <v>1100</v>
      </c>
      <c r="M23" s="12">
        <f t="shared" si="3"/>
        <v>7070</v>
      </c>
    </row>
    <row r="24" spans="3:13" x14ac:dyDescent="0.25">
      <c r="C24" s="25"/>
      <c r="D24" s="32"/>
      <c r="E24" s="17">
        <v>800</v>
      </c>
      <c r="F24" s="6"/>
      <c r="G24" s="6"/>
      <c r="H24" s="6"/>
      <c r="I24" s="6"/>
      <c r="J24" s="6"/>
      <c r="K24" s="6"/>
      <c r="L24" s="18">
        <f t="shared" si="2"/>
        <v>800</v>
      </c>
      <c r="M24" s="12">
        <f t="shared" si="3"/>
        <v>6270</v>
      </c>
    </row>
    <row r="25" spans="3:13" ht="15.75" thickBot="1" x14ac:dyDescent="0.3">
      <c r="C25" s="26"/>
      <c r="D25" s="33"/>
      <c r="E25" s="19"/>
      <c r="F25" s="7"/>
      <c r="G25" s="7"/>
      <c r="H25" s="7">
        <v>200</v>
      </c>
      <c r="I25" s="7"/>
      <c r="J25" s="7"/>
      <c r="K25" s="7"/>
      <c r="L25" s="20">
        <f t="shared" si="2"/>
        <v>200</v>
      </c>
      <c r="M25" s="35">
        <f t="shared" si="3"/>
        <v>6070</v>
      </c>
    </row>
    <row r="26" spans="3:13" ht="15.75" thickBot="1" x14ac:dyDescent="0.3">
      <c r="C26" s="27" t="s">
        <v>11</v>
      </c>
      <c r="D26" s="34">
        <f>SUM(D6:D25)</f>
        <v>30000</v>
      </c>
      <c r="E26" s="42">
        <f>SUM(E7:E25)</f>
        <v>12680</v>
      </c>
      <c r="F26" s="43">
        <f>SUM(F7:F25)</f>
        <v>2100</v>
      </c>
      <c r="G26" s="43">
        <f>SUM(G7:G25)</f>
        <v>3150</v>
      </c>
      <c r="H26" s="43">
        <f>SUM(H7:H25)</f>
        <v>500</v>
      </c>
      <c r="I26" s="43">
        <f>SUM(I6:I25)</f>
        <v>2000</v>
      </c>
      <c r="J26" s="43">
        <f>SUM(J6:J25)</f>
        <v>2600</v>
      </c>
      <c r="K26" s="43">
        <f>SUM(K6:K25)</f>
        <v>900</v>
      </c>
      <c r="L26" s="36">
        <f>SUM(L6:L25)</f>
        <v>23930</v>
      </c>
      <c r="M26" s="13"/>
    </row>
    <row r="27" spans="3:13" ht="15.75" thickBot="1" x14ac:dyDescent="0.3">
      <c r="C27" s="88" t="s">
        <v>12</v>
      </c>
      <c r="D27" s="89"/>
      <c r="E27" s="14"/>
      <c r="F27" s="14"/>
      <c r="G27" s="14"/>
      <c r="H27" s="14"/>
      <c r="I27" s="14"/>
      <c r="J27" s="14"/>
      <c r="K27" s="14"/>
      <c r="L27" s="41">
        <f>L26</f>
        <v>23930</v>
      </c>
      <c r="M27" s="3"/>
    </row>
    <row r="28" spans="3:13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3">
    <mergeCell ref="C27:D27"/>
    <mergeCell ref="D2:K2"/>
    <mergeCell ref="E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5"/>
  <sheetViews>
    <sheetView zoomScale="94" zoomScaleNormal="94" workbookViewId="0">
      <selection activeCell="C25" sqref="C25"/>
    </sheetView>
  </sheetViews>
  <sheetFormatPr defaultRowHeight="15" x14ac:dyDescent="0.25"/>
  <cols>
    <col min="3" max="3" width="22.28515625" customWidth="1"/>
    <col min="4" max="4" width="12.140625" customWidth="1"/>
    <col min="5" max="5" width="9" customWidth="1"/>
    <col min="6" max="6" width="10.85546875" customWidth="1"/>
    <col min="7" max="7" width="12.42578125" customWidth="1"/>
    <col min="9" max="9" width="2.7109375" customWidth="1"/>
    <col min="17" max="17" width="9" customWidth="1"/>
    <col min="18" max="18" width="9.140625" hidden="1" customWidth="1"/>
  </cols>
  <sheetData>
    <row r="2" spans="3:9" ht="15.75" thickBot="1" x14ac:dyDescent="0.3"/>
    <row r="3" spans="3:9" x14ac:dyDescent="0.25">
      <c r="C3" s="47"/>
      <c r="D3" s="108" t="s">
        <v>13</v>
      </c>
      <c r="E3" s="109"/>
      <c r="F3" s="109"/>
      <c r="G3" s="109"/>
      <c r="H3" s="110"/>
      <c r="I3" s="111"/>
    </row>
    <row r="4" spans="3:9" ht="22.5" x14ac:dyDescent="0.25">
      <c r="C4" s="48" t="s">
        <v>14</v>
      </c>
      <c r="D4" s="112" t="s">
        <v>15</v>
      </c>
      <c r="E4" s="112" t="s">
        <v>1</v>
      </c>
      <c r="F4" s="112" t="s">
        <v>16</v>
      </c>
      <c r="G4" s="112" t="s">
        <v>17</v>
      </c>
      <c r="H4" s="104" t="s">
        <v>18</v>
      </c>
      <c r="I4" s="105"/>
    </row>
    <row r="5" spans="3:9" ht="4.5" customHeight="1" x14ac:dyDescent="0.25">
      <c r="C5" s="49"/>
      <c r="D5" s="112"/>
      <c r="E5" s="112"/>
      <c r="F5" s="112"/>
      <c r="G5" s="112"/>
      <c r="H5" s="106"/>
      <c r="I5" s="107"/>
    </row>
    <row r="6" spans="3:9" x14ac:dyDescent="0.25">
      <c r="C6" s="50" t="s">
        <v>19</v>
      </c>
      <c r="D6" s="44">
        <v>110</v>
      </c>
      <c r="E6" s="54">
        <v>0</v>
      </c>
      <c r="F6" s="44">
        <v>105</v>
      </c>
      <c r="G6" s="44">
        <v>5</v>
      </c>
      <c r="H6" s="96">
        <v>105</v>
      </c>
      <c r="I6" s="113"/>
    </row>
    <row r="7" spans="3:9" x14ac:dyDescent="0.25">
      <c r="C7" s="50" t="s">
        <v>20</v>
      </c>
      <c r="D7" s="44">
        <v>10</v>
      </c>
      <c r="E7" s="54">
        <v>20</v>
      </c>
      <c r="F7" s="44">
        <v>29</v>
      </c>
      <c r="G7" s="44">
        <v>1</v>
      </c>
      <c r="H7" s="97">
        <v>29</v>
      </c>
      <c r="I7" s="113"/>
    </row>
    <row r="8" spans="3:9" x14ac:dyDescent="0.25">
      <c r="C8" s="50" t="s">
        <v>21</v>
      </c>
      <c r="D8" s="44">
        <v>10</v>
      </c>
      <c r="E8" s="54">
        <v>10</v>
      </c>
      <c r="F8" s="44">
        <v>10</v>
      </c>
      <c r="G8" s="44">
        <v>10</v>
      </c>
      <c r="H8" s="96">
        <v>1</v>
      </c>
      <c r="I8" s="113"/>
    </row>
    <row r="9" spans="3:9" x14ac:dyDescent="0.25">
      <c r="C9" s="50" t="s">
        <v>22</v>
      </c>
      <c r="D9" s="44">
        <v>1</v>
      </c>
      <c r="E9" s="54">
        <v>100</v>
      </c>
      <c r="F9" s="44">
        <v>24</v>
      </c>
      <c r="G9" s="44">
        <v>77</v>
      </c>
      <c r="H9" s="96">
        <v>24</v>
      </c>
      <c r="I9" s="113"/>
    </row>
    <row r="10" spans="3:9" x14ac:dyDescent="0.25">
      <c r="C10" s="50" t="s">
        <v>23</v>
      </c>
      <c r="D10" s="44">
        <v>101</v>
      </c>
      <c r="E10" s="54">
        <v>22</v>
      </c>
      <c r="F10" s="44">
        <v>45</v>
      </c>
      <c r="G10" s="44">
        <v>78</v>
      </c>
      <c r="H10" s="96">
        <v>45</v>
      </c>
      <c r="I10" s="113"/>
    </row>
    <row r="11" spans="3:9" x14ac:dyDescent="0.25">
      <c r="C11" s="50" t="s">
        <v>24</v>
      </c>
      <c r="D11" s="44">
        <v>100</v>
      </c>
      <c r="E11" s="54">
        <v>25</v>
      </c>
      <c r="F11" s="44">
        <v>35</v>
      </c>
      <c r="G11" s="44">
        <v>90</v>
      </c>
      <c r="H11" s="96">
        <v>35</v>
      </c>
      <c r="I11" s="113"/>
    </row>
    <row r="12" spans="3:9" x14ac:dyDescent="0.25">
      <c r="C12" s="50" t="s">
        <v>25</v>
      </c>
      <c r="D12" s="44">
        <v>90</v>
      </c>
      <c r="E12" s="54">
        <v>21</v>
      </c>
      <c r="F12" s="44">
        <v>31</v>
      </c>
      <c r="G12" s="44">
        <v>80</v>
      </c>
      <c r="H12" s="96">
        <v>31</v>
      </c>
      <c r="I12" s="113"/>
    </row>
    <row r="13" spans="3:9" x14ac:dyDescent="0.25">
      <c r="C13" s="50" t="s">
        <v>26</v>
      </c>
      <c r="D13" s="44">
        <v>80</v>
      </c>
      <c r="E13" s="54">
        <v>0</v>
      </c>
      <c r="F13" s="44">
        <v>20</v>
      </c>
      <c r="G13" s="44">
        <v>60</v>
      </c>
      <c r="H13" s="96">
        <v>20</v>
      </c>
      <c r="I13" s="113"/>
    </row>
    <row r="14" spans="3:9" ht="15.75" thickBot="1" x14ac:dyDescent="0.3">
      <c r="C14" s="51" t="s">
        <v>27</v>
      </c>
      <c r="D14" s="52">
        <f>SUM(D6:D13)</f>
        <v>502</v>
      </c>
      <c r="E14" s="55">
        <f>SUM(E6:E13)</f>
        <v>198</v>
      </c>
      <c r="F14" s="52">
        <f>SUM(F6:F13)</f>
        <v>299</v>
      </c>
      <c r="G14" s="52">
        <f>SUM(G6:G13)</f>
        <v>401</v>
      </c>
      <c r="H14" s="114">
        <f>SUM(H6:H13)</f>
        <v>290</v>
      </c>
      <c r="I14" s="115"/>
    </row>
    <row r="15" spans="3:9" x14ac:dyDescent="0.25">
      <c r="D15" s="53"/>
      <c r="E15" s="53"/>
      <c r="F15" s="53"/>
    </row>
    <row r="16" spans="3:9" ht="15.75" thickBot="1" x14ac:dyDescent="0.3"/>
    <row r="17" spans="3:18" ht="23.25" thickBot="1" x14ac:dyDescent="0.3">
      <c r="C17" s="58" t="s">
        <v>14</v>
      </c>
      <c r="D17" s="77" t="s">
        <v>28</v>
      </c>
      <c r="E17" s="77" t="s">
        <v>29</v>
      </c>
      <c r="F17" s="77" t="s">
        <v>30</v>
      </c>
      <c r="G17" s="78" t="s">
        <v>31</v>
      </c>
      <c r="H17" s="102" t="s">
        <v>32</v>
      </c>
      <c r="I17" s="103"/>
      <c r="J17" s="79" t="s">
        <v>33</v>
      </c>
      <c r="K17" s="77" t="s">
        <v>34</v>
      </c>
      <c r="L17" s="77" t="s">
        <v>35</v>
      </c>
      <c r="M17" s="78" t="s">
        <v>36</v>
      </c>
      <c r="N17" s="84" t="s">
        <v>37</v>
      </c>
      <c r="O17" s="79" t="s">
        <v>38</v>
      </c>
      <c r="P17" s="80" t="s">
        <v>39</v>
      </c>
      <c r="Q17" s="94" t="s">
        <v>40</v>
      </c>
      <c r="R17" s="95"/>
    </row>
    <row r="18" spans="3:18" x14ac:dyDescent="0.25">
      <c r="C18" s="70" t="s">
        <v>19</v>
      </c>
      <c r="D18" s="59">
        <v>110</v>
      </c>
      <c r="E18" s="60">
        <v>99</v>
      </c>
      <c r="F18" s="61">
        <v>124</v>
      </c>
      <c r="G18" s="62">
        <v>113</v>
      </c>
      <c r="H18" s="100">
        <v>67</v>
      </c>
      <c r="I18" s="101"/>
      <c r="J18" s="63">
        <v>110</v>
      </c>
      <c r="K18" s="60">
        <v>120</v>
      </c>
      <c r="L18" s="61">
        <v>105</v>
      </c>
      <c r="M18" s="62">
        <v>108</v>
      </c>
      <c r="N18" s="81">
        <v>127</v>
      </c>
      <c r="O18" s="63">
        <v>130</v>
      </c>
      <c r="P18" s="85">
        <v>110</v>
      </c>
      <c r="Q18" s="73">
        <f t="shared" ref="Q18:Q25" si="0">AVERAGE(D18:P18)</f>
        <v>110.25</v>
      </c>
      <c r="R18" s="74"/>
    </row>
    <row r="19" spans="3:18" x14ac:dyDescent="0.25">
      <c r="C19" s="71" t="s">
        <v>20</v>
      </c>
      <c r="D19" s="64">
        <v>10</v>
      </c>
      <c r="E19" s="54">
        <v>12</v>
      </c>
      <c r="F19" s="44">
        <v>29</v>
      </c>
      <c r="G19" s="56">
        <v>13</v>
      </c>
      <c r="H19" s="97">
        <v>7</v>
      </c>
      <c r="I19" s="97"/>
      <c r="J19" s="57">
        <v>13</v>
      </c>
      <c r="K19" s="54">
        <v>14</v>
      </c>
      <c r="L19" s="44">
        <v>9</v>
      </c>
      <c r="M19" s="56">
        <v>11</v>
      </c>
      <c r="N19" s="46">
        <v>15</v>
      </c>
      <c r="O19" s="57">
        <v>13</v>
      </c>
      <c r="P19" s="82">
        <v>11</v>
      </c>
      <c r="Q19" s="73">
        <f t="shared" si="0"/>
        <v>13.083333333333334</v>
      </c>
      <c r="R19" s="74"/>
    </row>
    <row r="20" spans="3:18" x14ac:dyDescent="0.25">
      <c r="C20" s="71" t="s">
        <v>21</v>
      </c>
      <c r="D20" s="64">
        <v>5</v>
      </c>
      <c r="E20" s="54">
        <v>7</v>
      </c>
      <c r="F20" s="44">
        <v>5</v>
      </c>
      <c r="G20" s="56">
        <v>8</v>
      </c>
      <c r="H20" s="96">
        <v>5</v>
      </c>
      <c r="I20" s="97"/>
      <c r="J20" s="57">
        <v>7</v>
      </c>
      <c r="K20" s="54">
        <v>6</v>
      </c>
      <c r="L20" s="44">
        <v>7</v>
      </c>
      <c r="M20" s="56">
        <v>10</v>
      </c>
      <c r="N20" s="45">
        <v>12</v>
      </c>
      <c r="O20" s="57">
        <v>10</v>
      </c>
      <c r="P20" s="86">
        <v>13</v>
      </c>
      <c r="Q20" s="73">
        <f t="shared" si="0"/>
        <v>7.916666666666667</v>
      </c>
      <c r="R20" s="74"/>
    </row>
    <row r="21" spans="3:18" x14ac:dyDescent="0.25">
      <c r="C21" s="71" t="s">
        <v>22</v>
      </c>
      <c r="D21" s="64">
        <v>20</v>
      </c>
      <c r="E21" s="54">
        <v>15</v>
      </c>
      <c r="F21" s="44">
        <v>24</v>
      </c>
      <c r="G21" s="56">
        <v>15</v>
      </c>
      <c r="H21" s="96">
        <v>18</v>
      </c>
      <c r="I21" s="97"/>
      <c r="J21" s="57">
        <v>16</v>
      </c>
      <c r="K21" s="54">
        <v>17</v>
      </c>
      <c r="L21" s="44">
        <v>14</v>
      </c>
      <c r="M21" s="56">
        <v>13</v>
      </c>
      <c r="N21" s="45">
        <v>16</v>
      </c>
      <c r="O21" s="57">
        <v>11</v>
      </c>
      <c r="P21" s="86">
        <v>19</v>
      </c>
      <c r="Q21" s="73">
        <f t="shared" si="0"/>
        <v>16.5</v>
      </c>
      <c r="R21" s="74"/>
    </row>
    <row r="22" spans="3:18" x14ac:dyDescent="0.25">
      <c r="C22" s="71" t="s">
        <v>23</v>
      </c>
      <c r="D22" s="64">
        <v>56</v>
      </c>
      <c r="E22" s="54">
        <v>66</v>
      </c>
      <c r="F22" s="44">
        <v>64</v>
      </c>
      <c r="G22" s="56">
        <v>73</v>
      </c>
      <c r="H22" s="96">
        <v>76</v>
      </c>
      <c r="I22" s="97"/>
      <c r="J22" s="57">
        <v>70</v>
      </c>
      <c r="K22" s="54">
        <v>69</v>
      </c>
      <c r="L22" s="44">
        <v>67</v>
      </c>
      <c r="M22" s="56">
        <v>69</v>
      </c>
      <c r="N22" s="45">
        <v>73</v>
      </c>
      <c r="O22" s="57">
        <v>78</v>
      </c>
      <c r="P22" s="86">
        <v>71</v>
      </c>
      <c r="Q22" s="73">
        <f t="shared" si="0"/>
        <v>69.333333333333329</v>
      </c>
      <c r="R22" s="74"/>
    </row>
    <row r="23" spans="3:18" x14ac:dyDescent="0.25">
      <c r="C23" s="71" t="s">
        <v>24</v>
      </c>
      <c r="D23" s="64">
        <v>7</v>
      </c>
      <c r="E23" s="54">
        <v>8</v>
      </c>
      <c r="F23" s="44">
        <v>9</v>
      </c>
      <c r="G23" s="56">
        <v>8</v>
      </c>
      <c r="H23" s="96">
        <v>4</v>
      </c>
      <c r="I23" s="97"/>
      <c r="J23" s="57">
        <v>8</v>
      </c>
      <c r="K23" s="54">
        <v>11</v>
      </c>
      <c r="L23" s="44">
        <v>10</v>
      </c>
      <c r="M23" s="56">
        <v>9</v>
      </c>
      <c r="N23" s="45">
        <v>11</v>
      </c>
      <c r="O23" s="57">
        <v>8</v>
      </c>
      <c r="P23" s="86">
        <v>11</v>
      </c>
      <c r="Q23" s="73">
        <f t="shared" si="0"/>
        <v>8.6666666666666661</v>
      </c>
      <c r="R23" s="74"/>
    </row>
    <row r="24" spans="3:18" x14ac:dyDescent="0.25">
      <c r="C24" s="71" t="s">
        <v>25</v>
      </c>
      <c r="D24" s="64">
        <v>15</v>
      </c>
      <c r="E24" s="54">
        <v>14</v>
      </c>
      <c r="F24" s="44">
        <v>18</v>
      </c>
      <c r="G24" s="56">
        <v>11</v>
      </c>
      <c r="H24" s="96">
        <v>9</v>
      </c>
      <c r="I24" s="97"/>
      <c r="J24" s="57">
        <v>14</v>
      </c>
      <c r="K24" s="54">
        <v>18</v>
      </c>
      <c r="L24" s="44">
        <v>8</v>
      </c>
      <c r="M24" s="56">
        <v>11</v>
      </c>
      <c r="N24" s="45">
        <v>15</v>
      </c>
      <c r="O24" s="57">
        <v>18</v>
      </c>
      <c r="P24" s="86">
        <v>11</v>
      </c>
      <c r="Q24" s="73">
        <f t="shared" si="0"/>
        <v>13.5</v>
      </c>
      <c r="R24" s="74"/>
    </row>
    <row r="25" spans="3:18" ht="15.75" thickBot="1" x14ac:dyDescent="0.3">
      <c r="C25" s="72" t="s">
        <v>26</v>
      </c>
      <c r="D25" s="65">
        <v>25</v>
      </c>
      <c r="E25" s="66">
        <v>29</v>
      </c>
      <c r="F25" s="67">
        <v>24</v>
      </c>
      <c r="G25" s="68">
        <v>30</v>
      </c>
      <c r="H25" s="98">
        <v>19</v>
      </c>
      <c r="I25" s="99"/>
      <c r="J25" s="69">
        <v>23</v>
      </c>
      <c r="K25" s="66">
        <v>26</v>
      </c>
      <c r="L25" s="67">
        <v>24</v>
      </c>
      <c r="M25" s="68">
        <v>23</v>
      </c>
      <c r="N25" s="83">
        <v>27</v>
      </c>
      <c r="O25" s="69">
        <v>23</v>
      </c>
      <c r="P25" s="87">
        <v>20</v>
      </c>
      <c r="Q25" s="75">
        <f t="shared" si="0"/>
        <v>24.416666666666668</v>
      </c>
      <c r="R25" s="76"/>
    </row>
  </sheetData>
  <mergeCells count="25">
    <mergeCell ref="H6:I6"/>
    <mergeCell ref="H14:I14"/>
    <mergeCell ref="H7:I7"/>
    <mergeCell ref="H8:I8"/>
    <mergeCell ref="H9:I9"/>
    <mergeCell ref="H10:I10"/>
    <mergeCell ref="H11:I11"/>
    <mergeCell ref="H13:I13"/>
    <mergeCell ref="H12:I12"/>
    <mergeCell ref="H4:I5"/>
    <mergeCell ref="D3:I3"/>
    <mergeCell ref="D4:D5"/>
    <mergeCell ref="E4:E5"/>
    <mergeCell ref="F4:F5"/>
    <mergeCell ref="G4:G5"/>
    <mergeCell ref="Q17:R17"/>
    <mergeCell ref="H23:I23"/>
    <mergeCell ref="H24:I24"/>
    <mergeCell ref="H25:I25"/>
    <mergeCell ref="H18:I18"/>
    <mergeCell ref="H19:I19"/>
    <mergeCell ref="H20:I20"/>
    <mergeCell ref="H21:I21"/>
    <mergeCell ref="H22:I22"/>
    <mergeCell ref="H17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Движ нал</vt:lpstr>
      <vt:lpstr>выдача ТМЦ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Андреков Константин Вячеславович</cp:lastModifiedBy>
  <dcterms:created xsi:type="dcterms:W3CDTF">2010-06-26T07:20:52Z</dcterms:created>
  <dcterms:modified xsi:type="dcterms:W3CDTF">2023-01-10T05:00:01Z</dcterms:modified>
</cp:coreProperties>
</file>