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7815" activeTab="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>
    <definedName name="_xlnm._FilterDatabase" localSheetId="0" hidden="1">'ЯНВАРЬ'!$A$1:$Q$29</definedName>
  </definedNames>
  <calcPr fullCalcOnLoad="1" refMode="R1C1"/>
</workbook>
</file>

<file path=xl/comments2.xml><?xml version="1.0" encoding="utf-8"?>
<comments xmlns="http://schemas.openxmlformats.org/spreadsheetml/2006/main">
  <authors>
    <author>sfomichev</author>
  </authors>
  <commentList>
    <comment ref="H3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3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4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5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6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7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8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9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20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21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22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42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3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4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5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6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7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8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9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50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51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52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53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</commentList>
</comments>
</file>

<file path=xl/comments3.xml><?xml version="1.0" encoding="utf-8"?>
<comments xmlns="http://schemas.openxmlformats.org/spreadsheetml/2006/main">
  <authors>
    <author>sfomichev</author>
  </authors>
  <commentList>
    <comment ref="H3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3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4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5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6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7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8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9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20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21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22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42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3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 - 10.01.2012
 - 13.01.2012</t>
        </r>
        <r>
          <rPr>
            <sz val="8"/>
            <rFont val="Tahoma"/>
            <family val="2"/>
          </rPr>
          <t xml:space="preserve">
</t>
        </r>
      </text>
    </comment>
    <comment ref="H44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5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6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7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8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9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50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51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52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53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</commentList>
</comments>
</file>

<file path=xl/comments4.xml><?xml version="1.0" encoding="utf-8"?>
<comments xmlns="http://schemas.openxmlformats.org/spreadsheetml/2006/main">
  <authors>
    <author>sfomichev</author>
  </authors>
  <commentList>
    <comment ref="H3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3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4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5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6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7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8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9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20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21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22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42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3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 - 10.01.2012
 - 13.01.2012</t>
        </r>
        <r>
          <rPr>
            <sz val="8"/>
            <rFont val="Tahoma"/>
            <family val="2"/>
          </rPr>
          <t xml:space="preserve">
</t>
        </r>
      </text>
    </comment>
    <comment ref="H44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5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6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7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8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9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50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51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52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53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</commentList>
</comments>
</file>

<file path=xl/comments5.xml><?xml version="1.0" encoding="utf-8"?>
<comments xmlns="http://schemas.openxmlformats.org/spreadsheetml/2006/main">
  <authors>
    <author>sfomichev</author>
  </authors>
  <commentList>
    <comment ref="H3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3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4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5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6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7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8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19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20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21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22" authorId="0">
      <text>
        <r>
          <rPr>
            <b/>
            <sz val="8"/>
            <rFont val="Tahoma"/>
            <family val="2"/>
          </rPr>
          <t>Система расчета:
( безнал ) доставка</t>
        </r>
      </text>
    </comment>
    <comment ref="H42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3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 - 10.01.2012
 - 13.01.2012</t>
        </r>
        <r>
          <rPr>
            <sz val="8"/>
            <rFont val="Tahoma"/>
            <family val="2"/>
          </rPr>
          <t xml:space="preserve">
</t>
        </r>
      </text>
    </comment>
    <comment ref="H44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5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6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7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8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49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50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51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52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  <comment ref="H53" authorId="0">
      <text>
        <r>
          <rPr>
            <b/>
            <sz val="8"/>
            <rFont val="Tahoma"/>
            <family val="2"/>
          </rPr>
          <t>Система расчета:
( безнал ) самовывоз</t>
        </r>
      </text>
    </comment>
  </commentList>
</comments>
</file>

<file path=xl/sharedStrings.xml><?xml version="1.0" encoding="utf-8"?>
<sst xmlns="http://schemas.openxmlformats.org/spreadsheetml/2006/main" count="2532" uniqueCount="167">
  <si>
    <t>№ п/п</t>
  </si>
  <si>
    <t>наименование</t>
  </si>
  <si>
    <t>артикул</t>
  </si>
  <si>
    <t>ед. изм.</t>
  </si>
  <si>
    <t>офис</t>
  </si>
  <si>
    <t>2 неделя</t>
  </si>
  <si>
    <t>3 неделя</t>
  </si>
  <si>
    <t>4 неделя</t>
  </si>
  <si>
    <t>цена</t>
  </si>
  <si>
    <t>ПМЗР</t>
  </si>
  <si>
    <t xml:space="preserve">Бумажные полотенца в пачках SCOTT®, однослойные </t>
  </si>
  <si>
    <t>Туалетная бумага в пачках HOSTESS®, двухслойная</t>
  </si>
  <si>
    <t>Туалетная бумага в рулонах, SCOTT</t>
  </si>
  <si>
    <t xml:space="preserve">Жидкое мыло разливное, Kimcare </t>
  </si>
  <si>
    <t>Жидкое мыло в кассетах для частого использования</t>
  </si>
  <si>
    <t>Индивидуальные подстилки для стульчака, SCOTT</t>
  </si>
  <si>
    <t>Диспенсер для бумажных полотенец в пачках, Aqua</t>
  </si>
  <si>
    <t>Диспенсер для туалетной бумаги в пачках, Aqua</t>
  </si>
  <si>
    <t>Диспенсер для жидкого мыла в кассетах, Aqua</t>
  </si>
  <si>
    <t>Салфетки бумажные «Вельгия»</t>
  </si>
  <si>
    <t>Полотенца "Неженка"</t>
  </si>
  <si>
    <t>Мыло туалетное, кусковое.</t>
  </si>
  <si>
    <t>Мыло жидкое, с дозатором.</t>
  </si>
  <si>
    <t>Освежитель воздуха.</t>
  </si>
  <si>
    <t>Губка для посуды.</t>
  </si>
  <si>
    <t xml:space="preserve">Средство для мытья посуды 0,5л Жидкое </t>
  </si>
  <si>
    <t>Чистящая жидкость "Крот"</t>
  </si>
  <si>
    <t>Стиральный порошок, автомат.</t>
  </si>
  <si>
    <t>Кондиционер-ополаскиватель Ленор</t>
  </si>
  <si>
    <t>Туалетный набор для чистки унитаза</t>
  </si>
  <si>
    <t>Кор.</t>
  </si>
  <si>
    <t>Пач.</t>
  </si>
  <si>
    <t>Шт.</t>
  </si>
  <si>
    <t>Уп.</t>
  </si>
  <si>
    <t>сумма</t>
  </si>
  <si>
    <t>ДШ9</t>
  </si>
  <si>
    <t>ИТОГО:</t>
  </si>
  <si>
    <t>Л4001/Л4008  </t>
  </si>
  <si>
    <t>Л3015  </t>
  </si>
  <si>
    <t>С3716  </t>
  </si>
  <si>
    <t>С6518  </t>
  </si>
  <si>
    <t>С6535  </t>
  </si>
  <si>
    <t>С6517  </t>
  </si>
  <si>
    <t>Л4213  </t>
  </si>
  <si>
    <t>Универсальное мющие средство "Comet, гель".</t>
  </si>
  <si>
    <t>Чистящее средство "Санфор+гель".</t>
  </si>
  <si>
    <t>Моющее средство для посуды. Пемолюкс (житкое)</t>
  </si>
  <si>
    <t>Универсальное мющие средство "Domestos, гель".</t>
  </si>
  <si>
    <t>Чистящее средство "Туалетный утенок для сантехники".</t>
  </si>
  <si>
    <t>Перчатки латексные "York"</t>
  </si>
  <si>
    <t>Средство для мытья стекол Мистер Мускул</t>
  </si>
  <si>
    <t>Лампа 18Вт TLD 18W/54 G13 люминесцентная (PHILIPS) </t>
  </si>
  <si>
    <t>Стартер S2 4-22W латунные контакты 127В (PHILIPS) </t>
  </si>
  <si>
    <t>Элемент питания GP 24A-ВС2 (LR03) 1,5В 1,15 А/ч алкалиновый (GP) AAA</t>
  </si>
  <si>
    <t>Элемент питания GP 15S-OS4 (R6) 1,5B 0,70 А/ч cолевой (GP) AA</t>
  </si>
  <si>
    <t>Элемент питания GP 15A-ВС2 (LR6) 1,5В 2,5 А/ч алкалиновый (GP) AA</t>
  </si>
  <si>
    <t>Лампа 15Вт LH15-3U/827/E14  (Camelion Китай) </t>
  </si>
  <si>
    <t>расход в месяц</t>
  </si>
  <si>
    <t>Бумажные полотенца.</t>
  </si>
  <si>
    <t>Бумажные полотенца в рулонах.</t>
  </si>
  <si>
    <t>Жидкое мыло общего назначения.</t>
  </si>
  <si>
    <t>Таулетная бумага "Миниджамбо".</t>
  </si>
  <si>
    <t>Чистящее средство "Крот (для канализационных труб)".</t>
  </si>
  <si>
    <t>Губка для мытья пос уды "York"</t>
  </si>
  <si>
    <t>Пакеты для мусора НД 60л. 10мкр.</t>
  </si>
  <si>
    <t>Пакеты для мусора НД 120л. 20мкр</t>
  </si>
  <si>
    <t>Туалетное мыло. Тик-Так</t>
  </si>
  <si>
    <t>Освежитель воздуха "Chirtron".</t>
  </si>
  <si>
    <t>Салфетки бумажные "Вельгия".</t>
  </si>
  <si>
    <t>-</t>
  </si>
  <si>
    <t>на начало месяца</t>
  </si>
  <si>
    <t>наличие на складе</t>
  </si>
  <si>
    <t>поступило на склад в кол-ве</t>
  </si>
  <si>
    <t>Кан.</t>
  </si>
  <si>
    <t>всего израсходованно</t>
  </si>
  <si>
    <t>Хозяйственный инвентарь</t>
  </si>
  <si>
    <t>Технический инвентарь</t>
  </si>
  <si>
    <t>010141</t>
  </si>
  <si>
    <t>010152</t>
  </si>
  <si>
    <t>уп.</t>
  </si>
  <si>
    <t>Бумага А4 Sveto Copy NEW, 80г/кв.м, 146%, 500л.</t>
  </si>
  <si>
    <t>Бумага А4 Canon Office, 80г/кв.м, 96%, 500л.</t>
  </si>
  <si>
    <t xml:space="preserve"> № счета/накладной</t>
  </si>
  <si>
    <t>M7127</t>
  </si>
  <si>
    <t>Скотч "Klebebander" малярный 50мм.х50м.</t>
  </si>
  <si>
    <t>Скотч "Klebebander" прозрачный 50мм.х66м. 40мкм</t>
  </si>
  <si>
    <t>М7121</t>
  </si>
  <si>
    <t>Б9682 </t>
  </si>
  <si>
    <t>Лента  Temflex 50ммХ50м изоляционная черная ПВХ (ЗМ) </t>
  </si>
  <si>
    <t>Лампа 15Вт KK007 3U / Лампа 30Вт LH30-4U</t>
  </si>
  <si>
    <t>ресепшен/офис</t>
  </si>
  <si>
    <t>поставщик</t>
  </si>
  <si>
    <t>"РЕГАНА"</t>
  </si>
  <si>
    <t>ЗАО "Королевская Вода"</t>
  </si>
  <si>
    <t>бут.</t>
  </si>
  <si>
    <t>Вода и пищевые продукты</t>
  </si>
  <si>
    <t>"Королевская вода" бут. 19л.</t>
  </si>
  <si>
    <t>"Королевская вода" бут. 0,33л. негаз. *24шт.</t>
  </si>
  <si>
    <t>"Королевская вода" бут. 0,33л. газ. *24шт.</t>
  </si>
  <si>
    <t>"Королевская вода" бут. 1,5л. негаз. *6шт.</t>
  </si>
  <si>
    <t>Комн. 1,13</t>
  </si>
  <si>
    <t>"Академия Гигиены"</t>
  </si>
  <si>
    <t>"Электромонтаж"</t>
  </si>
  <si>
    <t>2эт.</t>
  </si>
  <si>
    <t>1эт.</t>
  </si>
  <si>
    <t>3эт.</t>
  </si>
  <si>
    <t>Склад D</t>
  </si>
  <si>
    <t>Склад B</t>
  </si>
  <si>
    <t>Антрисоль</t>
  </si>
  <si>
    <t>Патч-корд 2m.RJ45 (серый)</t>
  </si>
  <si>
    <t>шт.</t>
  </si>
  <si>
    <t>Оперативная память DRR2 1Gb</t>
  </si>
  <si>
    <t>Оперативная память DRR2 2Gb</t>
  </si>
  <si>
    <t>Оперативная память DRR2 4Gb</t>
  </si>
  <si>
    <t>Оперативная память DRR3 1Gb</t>
  </si>
  <si>
    <t>Оперативная память DRR3 2Gb</t>
  </si>
  <si>
    <t>Оперативная память DRR3 4Gb</t>
  </si>
  <si>
    <t>B-2.2</t>
  </si>
  <si>
    <t>Компьютерные комплектующие</t>
  </si>
  <si>
    <t>Фильтр электропитания Sven "optima" 6 розеток, (1.8м.)</t>
  </si>
  <si>
    <t>Мышь компьютерная Logitech M90 USB2.0</t>
  </si>
  <si>
    <t>Конверты для CD бел. бумажные 50шт./уп.</t>
  </si>
  <si>
    <t>Клавиатура компьютерная</t>
  </si>
  <si>
    <t>Гарнитура Skype Sven AP-880</t>
  </si>
  <si>
    <t>Переходник DVI-VGA</t>
  </si>
  <si>
    <t>Гарнитура телефонная Panasonic RP-TCA430</t>
  </si>
  <si>
    <t>Блок-кубик ЗМ Post-it 654-MT (76х76мм., 5 цветов)</t>
  </si>
  <si>
    <t>наб.</t>
  </si>
  <si>
    <t>PH00000069</t>
  </si>
  <si>
    <t>ресепшен</t>
  </si>
  <si>
    <t>место хранения</t>
  </si>
  <si>
    <t>Склад С</t>
  </si>
  <si>
    <t>Склад ДШ</t>
  </si>
  <si>
    <t>Канцелярские товары/Бумага</t>
  </si>
  <si>
    <t xml:space="preserve">Блокнот на спирали А4 60л. ATTACHE синий картон </t>
  </si>
  <si>
    <t>Бумага для заметок ЗМ Post-it 654-TF ( 76х76мм., 6 бл.)</t>
  </si>
  <si>
    <t xml:space="preserve">Готовальня НЧ-3-60-30 ( 3 предмета ) </t>
  </si>
  <si>
    <t>Дырокол RG MP-330 на 30л. серо-чёрный</t>
  </si>
  <si>
    <t>Карман с перфорацией, глянцевый, толщ. 0,03мм. А4, 100шт.</t>
  </si>
  <si>
    <t>Клеящий карандаш Kores ( 15г. )</t>
  </si>
  <si>
    <t>Конверт Е65 стрип б/окна, запечатка, 80г/кв.м.</t>
  </si>
  <si>
    <t>Конверты белые декстрин С4 ( 229х324мм ), 50шт. в уп.</t>
  </si>
  <si>
    <t>Лоток для бумаг Стамм ЛТ-52 черный, 2шт./уп.</t>
  </si>
  <si>
    <t>Набор Chainteef C-519 ( вращающийся )</t>
  </si>
  <si>
    <t>Набор бумажных закладок Post-it idex ( 25*38мм., 4*50шт. )</t>
  </si>
  <si>
    <t>Нож канцелярский 18мм. Ассорти</t>
  </si>
  <si>
    <t>Ножницы 200мм. цельномет. с резин. вставками Attashe</t>
  </si>
  <si>
    <t>Папка-конверт А4 ( 180мкм, горизонтальная, прозрач. )</t>
  </si>
  <si>
    <t>Папка-регистратор Durable, А4, 70мм, картон, черн.</t>
  </si>
  <si>
    <t>Папка-регистратор с арочным механизмом, А4, 75мм, син.</t>
  </si>
  <si>
    <t>Папка-уголок плотный, пластик, А4, 180мкм, зел.</t>
  </si>
  <si>
    <t>Папка-уголок плотный, пластик, А4, 180мкм, крас.</t>
  </si>
  <si>
    <t>Папка-уголок плотный, пластик, А4, 180мкм, син.</t>
  </si>
  <si>
    <t>Ручка шар. "ICO" X PEN автомат. 0,5мм. синий Венгрия</t>
  </si>
  <si>
    <t>Ручка шар. "ICO" X PEN автомат. 0,5мм. красн. Венгрия</t>
  </si>
  <si>
    <t>Ручка шариковая "Pilot" BPRK-10M-F ( син. )</t>
  </si>
  <si>
    <t>Салфетки в тубе д/чист. экран. MEGAoffice "For Screen", 100шт.</t>
  </si>
  <si>
    <t>Самокл. Этикетки L4773-20 Всепогодные, бел, 63,5х33,9мм. 480шт.</t>
  </si>
  <si>
    <t>Скобы 24/6 ATTACHE</t>
  </si>
  <si>
    <t>PH00000070</t>
  </si>
  <si>
    <t>бухгалтерия</t>
  </si>
  <si>
    <t>ДШ-9</t>
  </si>
  <si>
    <t>кол-во на начало месяца</t>
  </si>
  <si>
    <t>5 неделя</t>
  </si>
  <si>
    <t>6 неделя</t>
  </si>
  <si>
    <t>7 неделя</t>
  </si>
  <si>
    <t>8 неделя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</si>
</sst>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u val="single"/>
      <sz val="9"/>
      <color rgb="FF0000FF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50" fillId="33" borderId="10" xfId="69" applyFont="1" applyFill="1" applyBorder="1" applyAlignment="1" applyProtection="1">
      <alignment horizontal="center" vertical="center"/>
      <protection hidden="1"/>
    </xf>
    <xf numFmtId="0" fontId="51" fillId="33" borderId="11" xfId="42" applyFont="1" applyFill="1" applyBorder="1" applyAlignment="1" applyProtection="1">
      <alignment horizontal="left" vertical="center"/>
      <protection hidden="1"/>
    </xf>
    <xf numFmtId="0" fontId="50" fillId="33" borderId="11" xfId="69" applyFont="1" applyFill="1" applyBorder="1" applyAlignment="1" applyProtection="1">
      <alignment horizontal="center" vertical="center"/>
      <protection hidden="1"/>
    </xf>
    <xf numFmtId="0" fontId="52" fillId="33" borderId="11" xfId="69" applyFont="1" applyFill="1" applyBorder="1" applyAlignment="1" applyProtection="1">
      <alignment horizontal="center" vertical="center"/>
      <protection hidden="1"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50" fillId="33" borderId="12" xfId="69" applyFont="1" applyFill="1" applyBorder="1" applyAlignment="1" applyProtection="1">
      <alignment horizontal="center" vertical="center"/>
      <protection hidden="1"/>
    </xf>
    <xf numFmtId="0" fontId="51" fillId="33" borderId="13" xfId="42" applyFont="1" applyFill="1" applyBorder="1" applyAlignment="1" applyProtection="1">
      <alignment horizontal="left" vertical="center"/>
      <protection hidden="1"/>
    </xf>
    <xf numFmtId="0" fontId="50" fillId="33" borderId="13" xfId="69" applyFont="1" applyFill="1" applyBorder="1" applyAlignment="1" applyProtection="1">
      <alignment horizontal="center" vertical="center"/>
      <protection hidden="1"/>
    </xf>
    <xf numFmtId="0" fontId="53" fillId="33" borderId="14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54" fillId="33" borderId="0" xfId="0" applyFont="1" applyFill="1" applyAlignment="1">
      <alignment horizontal="left"/>
    </xf>
    <xf numFmtId="0" fontId="28" fillId="33" borderId="13" xfId="42" applyFont="1" applyFill="1" applyBorder="1" applyAlignment="1" applyProtection="1">
      <alignment horizontal="left" vertical="center"/>
      <protection hidden="1"/>
    </xf>
    <xf numFmtId="0" fontId="55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left"/>
    </xf>
    <xf numFmtId="0" fontId="2" fillId="33" borderId="12" xfId="42" applyFont="1" applyFill="1" applyBorder="1" applyAlignment="1" applyProtection="1">
      <alignment horizontal="left"/>
      <protection/>
    </xf>
    <xf numFmtId="0" fontId="50" fillId="33" borderId="15" xfId="69" applyFont="1" applyFill="1" applyBorder="1" applyAlignment="1" applyProtection="1">
      <alignment horizontal="center" vertical="center"/>
      <protection hidden="1"/>
    </xf>
    <xf numFmtId="0" fontId="50" fillId="33" borderId="16" xfId="69" applyFont="1" applyFill="1" applyBorder="1" applyAlignment="1" applyProtection="1">
      <alignment horizontal="center" vertical="center"/>
      <protection hidden="1"/>
    </xf>
    <xf numFmtId="0" fontId="53" fillId="33" borderId="17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3" fillId="33" borderId="18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55" fillId="33" borderId="15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center"/>
    </xf>
    <xf numFmtId="0" fontId="52" fillId="33" borderId="19" xfId="69" applyFont="1" applyFill="1" applyBorder="1" applyAlignment="1" applyProtection="1">
      <alignment horizontal="center" vertical="center"/>
      <protection hidden="1"/>
    </xf>
    <xf numFmtId="0" fontId="53" fillId="33" borderId="20" xfId="0" applyFont="1" applyFill="1" applyBorder="1" applyAlignment="1">
      <alignment horizontal="center"/>
    </xf>
    <xf numFmtId="0" fontId="51" fillId="33" borderId="10" xfId="42" applyFont="1" applyFill="1" applyBorder="1" applyAlignment="1" applyProtection="1">
      <alignment horizontal="left" vertical="center"/>
      <protection hidden="1"/>
    </xf>
    <xf numFmtId="0" fontId="52" fillId="33" borderId="10" xfId="69" applyFont="1" applyFill="1" applyBorder="1" applyAlignment="1" applyProtection="1">
      <alignment horizontal="center" vertical="center"/>
      <protection hidden="1"/>
    </xf>
    <xf numFmtId="0" fontId="53" fillId="34" borderId="21" xfId="0" applyFont="1" applyFill="1" applyBorder="1" applyAlignment="1">
      <alignment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 textRotation="180"/>
    </xf>
    <xf numFmtId="0" fontId="53" fillId="34" borderId="21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 textRotation="180"/>
    </xf>
    <xf numFmtId="0" fontId="53" fillId="34" borderId="24" xfId="0" applyFont="1" applyFill="1" applyBorder="1" applyAlignment="1">
      <alignment horizontal="center" vertical="center" textRotation="180"/>
    </xf>
    <xf numFmtId="0" fontId="53" fillId="34" borderId="22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/>
    </xf>
    <xf numFmtId="0" fontId="52" fillId="34" borderId="21" xfId="69" applyFont="1" applyFill="1" applyBorder="1" applyAlignment="1" applyProtection="1">
      <alignment horizontal="center" vertical="center"/>
      <protection hidden="1"/>
    </xf>
    <xf numFmtId="0" fontId="53" fillId="34" borderId="21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0" fillId="34" borderId="24" xfId="0" applyFont="1" applyFill="1" applyBorder="1" applyAlignment="1">
      <alignment vertical="center"/>
    </xf>
    <xf numFmtId="0" fontId="40" fillId="34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51" fillId="33" borderId="15" xfId="42" applyFont="1" applyFill="1" applyBorder="1" applyAlignment="1" applyProtection="1">
      <alignment horizontal="left" vertical="center"/>
      <protection hidden="1"/>
    </xf>
    <xf numFmtId="0" fontId="52" fillId="33" borderId="15" xfId="69" applyFont="1" applyFill="1" applyBorder="1" applyAlignment="1" applyProtection="1">
      <alignment horizontal="center" vertical="center"/>
      <protection hidden="1"/>
    </xf>
    <xf numFmtId="0" fontId="53" fillId="33" borderId="27" xfId="0" applyFont="1" applyFill="1" applyBorder="1" applyAlignment="1">
      <alignment/>
    </xf>
    <xf numFmtId="0" fontId="53" fillId="34" borderId="28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55" fillId="33" borderId="29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/>
    </xf>
    <xf numFmtId="2" fontId="53" fillId="34" borderId="21" xfId="0" applyNumberFormat="1" applyFont="1" applyFill="1" applyBorder="1" applyAlignment="1">
      <alignment horizontal="center"/>
    </xf>
    <xf numFmtId="0" fontId="30" fillId="34" borderId="21" xfId="42" applyFont="1" applyFill="1" applyBorder="1" applyAlignment="1" applyProtection="1">
      <alignment horizontal="center" vertical="center"/>
      <protection hidden="1"/>
    </xf>
    <xf numFmtId="0" fontId="53" fillId="34" borderId="30" xfId="0" applyFont="1" applyFill="1" applyBorder="1" applyAlignment="1">
      <alignment horizontal="center" vertical="center"/>
    </xf>
    <xf numFmtId="2" fontId="50" fillId="33" borderId="10" xfId="69" applyNumberFormat="1" applyFont="1" applyFill="1" applyBorder="1" applyAlignment="1" applyProtection="1">
      <alignment horizontal="center" vertical="center"/>
      <protection hidden="1"/>
    </xf>
    <xf numFmtId="2" fontId="50" fillId="33" borderId="31" xfId="69" applyNumberFormat="1" applyFont="1" applyFill="1" applyBorder="1" applyAlignment="1" applyProtection="1">
      <alignment horizontal="center" vertical="center"/>
      <protection hidden="1"/>
    </xf>
    <xf numFmtId="2" fontId="50" fillId="33" borderId="32" xfId="69" applyNumberFormat="1" applyFont="1" applyFill="1" applyBorder="1" applyAlignment="1" applyProtection="1">
      <alignment horizontal="center" vertical="center"/>
      <protection hidden="1"/>
    </xf>
    <xf numFmtId="2" fontId="52" fillId="34" borderId="21" xfId="69" applyNumberFormat="1" applyFont="1" applyFill="1" applyBorder="1" applyAlignment="1" applyProtection="1">
      <alignment horizontal="center" vertical="center"/>
      <protection hidden="1"/>
    </xf>
    <xf numFmtId="2" fontId="50" fillId="33" borderId="33" xfId="69" applyNumberFormat="1" applyFont="1" applyFill="1" applyBorder="1" applyAlignment="1" applyProtection="1">
      <alignment horizontal="center" vertical="center"/>
      <protection hidden="1"/>
    </xf>
    <xf numFmtId="2" fontId="50" fillId="33" borderId="16" xfId="69" applyNumberFormat="1" applyFont="1" applyFill="1" applyBorder="1" applyAlignment="1" applyProtection="1">
      <alignment horizontal="center" vertical="center"/>
      <protection hidden="1"/>
    </xf>
    <xf numFmtId="0" fontId="51" fillId="33" borderId="16" xfId="42" applyFont="1" applyFill="1" applyBorder="1" applyAlignment="1" applyProtection="1">
      <alignment horizontal="left" vertical="center"/>
      <protection hidden="1"/>
    </xf>
    <xf numFmtId="2" fontId="50" fillId="33" borderId="13" xfId="69" applyNumberFormat="1" applyFont="1" applyFill="1" applyBorder="1" applyAlignment="1" applyProtection="1">
      <alignment horizontal="center" vertical="center"/>
      <protection hidden="1"/>
    </xf>
    <xf numFmtId="2" fontId="50" fillId="33" borderId="11" xfId="69" applyNumberFormat="1" applyFont="1" applyFill="1" applyBorder="1" applyAlignment="1" applyProtection="1">
      <alignment horizontal="center" vertical="center"/>
      <protection hidden="1"/>
    </xf>
    <xf numFmtId="2" fontId="50" fillId="33" borderId="15" xfId="69" applyNumberFormat="1" applyFont="1" applyFill="1" applyBorder="1" applyAlignment="1" applyProtection="1">
      <alignment horizontal="center" vertical="center"/>
      <protection hidden="1"/>
    </xf>
    <xf numFmtId="2" fontId="50" fillId="33" borderId="29" xfId="69" applyNumberFormat="1" applyFont="1" applyFill="1" applyBorder="1" applyAlignment="1" applyProtection="1">
      <alignment horizontal="center" vertical="center"/>
      <protection hidden="1"/>
    </xf>
    <xf numFmtId="0" fontId="50" fillId="35" borderId="12" xfId="0" applyFont="1" applyFill="1" applyBorder="1" applyAlignment="1">
      <alignment horizontal="center"/>
    </xf>
    <xf numFmtId="0" fontId="50" fillId="35" borderId="15" xfId="69" applyFont="1" applyFill="1" applyBorder="1" applyAlignment="1" applyProtection="1">
      <alignment horizontal="center" vertical="center"/>
      <protection hidden="1"/>
    </xf>
    <xf numFmtId="2" fontId="52" fillId="34" borderId="24" xfId="69" applyNumberFormat="1" applyFont="1" applyFill="1" applyBorder="1" applyAlignment="1" applyProtection="1">
      <alignment horizontal="center" vertical="center"/>
      <protection hidden="1"/>
    </xf>
    <xf numFmtId="2" fontId="53" fillId="34" borderId="24" xfId="0" applyNumberFormat="1" applyFont="1" applyFill="1" applyBorder="1" applyAlignment="1">
      <alignment horizontal="center"/>
    </xf>
    <xf numFmtId="0" fontId="53" fillId="34" borderId="23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/>
    </xf>
    <xf numFmtId="0" fontId="53" fillId="33" borderId="35" xfId="0" applyFont="1" applyFill="1" applyBorder="1" applyAlignment="1">
      <alignment horizontal="center"/>
    </xf>
    <xf numFmtId="2" fontId="52" fillId="34" borderId="36" xfId="69" applyNumberFormat="1" applyFont="1" applyFill="1" applyBorder="1" applyAlignment="1" applyProtection="1">
      <alignment horizontal="center" vertical="center"/>
      <protection hidden="1"/>
    </xf>
    <xf numFmtId="2" fontId="50" fillId="33" borderId="37" xfId="69" applyNumberFormat="1" applyFont="1" applyFill="1" applyBorder="1" applyAlignment="1" applyProtection="1">
      <alignment horizontal="center" vertical="center"/>
      <protection hidden="1"/>
    </xf>
    <xf numFmtId="0" fontId="53" fillId="33" borderId="14" xfId="0" applyFont="1" applyFill="1" applyBorder="1" applyAlignment="1">
      <alignment horizontal="center"/>
    </xf>
    <xf numFmtId="2" fontId="50" fillId="33" borderId="38" xfId="69" applyNumberFormat="1" applyFont="1" applyFill="1" applyBorder="1" applyAlignment="1" applyProtection="1">
      <alignment horizontal="center" vertical="center"/>
      <protection hidden="1"/>
    </xf>
    <xf numFmtId="0" fontId="53" fillId="34" borderId="21" xfId="0" applyFont="1" applyFill="1" applyBorder="1" applyAlignment="1">
      <alignment horizontal="center"/>
    </xf>
    <xf numFmtId="0" fontId="50" fillId="33" borderId="39" xfId="69" applyFont="1" applyFill="1" applyBorder="1" applyAlignment="1" applyProtection="1">
      <alignment horizontal="center" vertical="center"/>
      <protection hidden="1"/>
    </xf>
    <xf numFmtId="2" fontId="53" fillId="34" borderId="28" xfId="0" applyNumberFormat="1" applyFont="1" applyFill="1" applyBorder="1" applyAlignment="1">
      <alignment horizontal="center"/>
    </xf>
    <xf numFmtId="2" fontId="53" fillId="34" borderId="40" xfId="0" applyNumberFormat="1" applyFont="1" applyFill="1" applyBorder="1" applyAlignment="1">
      <alignment horizontal="center"/>
    </xf>
    <xf numFmtId="49" fontId="50" fillId="33" borderId="12" xfId="69" applyNumberFormat="1" applyFont="1" applyFill="1" applyBorder="1" applyAlignment="1" applyProtection="1">
      <alignment horizontal="center" vertical="center"/>
      <protection hidden="1"/>
    </xf>
    <xf numFmtId="0" fontId="28" fillId="33" borderId="12" xfId="42" applyFont="1" applyFill="1" applyBorder="1" applyAlignment="1" applyProtection="1">
      <alignment horizontal="left" vertical="center"/>
      <protection hidden="1"/>
    </xf>
    <xf numFmtId="49" fontId="50" fillId="33" borderId="15" xfId="69" applyNumberFormat="1" applyFont="1" applyFill="1" applyBorder="1" applyAlignment="1" applyProtection="1">
      <alignment horizontal="center" vertical="center"/>
      <protection hidden="1"/>
    </xf>
    <xf numFmtId="0" fontId="28" fillId="33" borderId="15" xfId="42" applyFont="1" applyFill="1" applyBorder="1" applyAlignment="1" applyProtection="1">
      <alignment horizontal="left" vertical="center"/>
      <protection hidden="1"/>
    </xf>
    <xf numFmtId="0" fontId="53" fillId="33" borderId="32" xfId="0" applyFont="1" applyFill="1" applyBorder="1" applyAlignment="1">
      <alignment/>
    </xf>
    <xf numFmtId="49" fontId="50" fillId="33" borderId="10" xfId="69" applyNumberFormat="1" applyFont="1" applyFill="1" applyBorder="1" applyAlignment="1" applyProtection="1">
      <alignment horizontal="center" vertical="center"/>
      <protection hidden="1"/>
    </xf>
    <xf numFmtId="0" fontId="28" fillId="33" borderId="10" xfId="42" applyFont="1" applyFill="1" applyBorder="1" applyAlignment="1" applyProtection="1">
      <alignment horizontal="left" vertical="center"/>
      <protection hidden="1"/>
    </xf>
    <xf numFmtId="2" fontId="50" fillId="34" borderId="21" xfId="69" applyNumberFormat="1" applyFont="1" applyFill="1" applyBorder="1" applyAlignment="1" applyProtection="1">
      <alignment horizontal="center" vertical="center"/>
      <protection hidden="1"/>
    </xf>
    <xf numFmtId="0" fontId="50" fillId="33" borderId="10" xfId="69" applyFont="1" applyFill="1" applyBorder="1" applyAlignment="1" applyProtection="1">
      <alignment horizontal="left" vertical="center"/>
      <protection hidden="1"/>
    </xf>
    <xf numFmtId="2" fontId="50" fillId="33" borderId="41" xfId="69" applyNumberFormat="1" applyFont="1" applyFill="1" applyBorder="1" applyAlignment="1" applyProtection="1">
      <alignment horizontal="center" vertical="center"/>
      <protection hidden="1"/>
    </xf>
    <xf numFmtId="0" fontId="50" fillId="33" borderId="39" xfId="69" applyFont="1" applyFill="1" applyBorder="1" applyAlignment="1" applyProtection="1">
      <alignment horizontal="left" vertical="center"/>
      <protection hidden="1"/>
    </xf>
    <xf numFmtId="2" fontId="55" fillId="33" borderId="41" xfId="0" applyNumberFormat="1" applyFont="1" applyFill="1" applyBorder="1" applyAlignment="1">
      <alignment horizontal="center"/>
    </xf>
    <xf numFmtId="2" fontId="55" fillId="33" borderId="42" xfId="0" applyNumberFormat="1" applyFont="1" applyFill="1" applyBorder="1" applyAlignment="1">
      <alignment horizontal="center"/>
    </xf>
    <xf numFmtId="2" fontId="55" fillId="33" borderId="43" xfId="0" applyNumberFormat="1" applyFont="1" applyFill="1" applyBorder="1" applyAlignment="1">
      <alignment horizontal="center"/>
    </xf>
    <xf numFmtId="2" fontId="55" fillId="33" borderId="44" xfId="0" applyNumberFormat="1" applyFont="1" applyFill="1" applyBorder="1" applyAlignment="1">
      <alignment horizontal="center"/>
    </xf>
    <xf numFmtId="2" fontId="55" fillId="33" borderId="32" xfId="0" applyNumberFormat="1" applyFont="1" applyFill="1" applyBorder="1" applyAlignment="1">
      <alignment horizontal="center"/>
    </xf>
    <xf numFmtId="0" fontId="50" fillId="33" borderId="11" xfId="69" applyFont="1" applyFill="1" applyBorder="1" applyAlignment="1" applyProtection="1">
      <alignment horizontal="left" vertical="center"/>
      <protection hidden="1"/>
    </xf>
    <xf numFmtId="0" fontId="50" fillId="33" borderId="10" xfId="69" applyFont="1" applyFill="1" applyBorder="1" applyAlignment="1" applyProtection="1">
      <alignment horizontal="center" vertical="center"/>
      <protection hidden="1"/>
    </xf>
    <xf numFmtId="0" fontId="50" fillId="33" borderId="13" xfId="69" applyFont="1" applyFill="1" applyBorder="1" applyAlignment="1" applyProtection="1">
      <alignment horizontal="center" vertical="center"/>
      <protection hidden="1"/>
    </xf>
    <xf numFmtId="0" fontId="50" fillId="35" borderId="12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2" fontId="50" fillId="34" borderId="22" xfId="69" applyNumberFormat="1" applyFont="1" applyFill="1" applyBorder="1" applyAlignment="1" applyProtection="1">
      <alignment horizontal="center" vertical="center"/>
      <protection hidden="1"/>
    </xf>
    <xf numFmtId="0" fontId="0" fillId="34" borderId="21" xfId="0" applyFill="1" applyBorder="1" applyAlignment="1">
      <alignment/>
    </xf>
    <xf numFmtId="0" fontId="53" fillId="34" borderId="21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50" fillId="33" borderId="12" xfId="69" applyFont="1" applyFill="1" applyBorder="1" applyAlignment="1" applyProtection="1">
      <alignment horizontal="left" vertical="center"/>
      <protection hidden="1"/>
    </xf>
    <xf numFmtId="2" fontId="50" fillId="33" borderId="12" xfId="69" applyNumberFormat="1" applyFont="1" applyFill="1" applyBorder="1" applyAlignment="1" applyProtection="1">
      <alignment horizontal="center" vertical="center"/>
      <protection hidden="1"/>
    </xf>
    <xf numFmtId="2" fontId="55" fillId="33" borderId="12" xfId="0" applyNumberFormat="1" applyFont="1" applyFill="1" applyBorder="1" applyAlignment="1">
      <alignment horizontal="center"/>
    </xf>
    <xf numFmtId="0" fontId="50" fillId="34" borderId="21" xfId="69" applyFont="1" applyFill="1" applyBorder="1" applyAlignment="1" applyProtection="1">
      <alignment horizontal="center" vertical="center"/>
      <protection hidden="1"/>
    </xf>
    <xf numFmtId="0" fontId="55" fillId="33" borderId="12" xfId="0" applyFont="1" applyFill="1" applyBorder="1" applyAlignment="1">
      <alignment/>
    </xf>
    <xf numFmtId="0" fontId="50" fillId="33" borderId="15" xfId="69" applyFont="1" applyFill="1" applyBorder="1" applyAlignment="1" applyProtection="1">
      <alignment horizontal="left" vertical="center"/>
      <protection hidden="1"/>
    </xf>
    <xf numFmtId="0" fontId="0" fillId="34" borderId="40" xfId="0" applyFill="1" applyBorder="1" applyAlignment="1">
      <alignment horizontal="left"/>
    </xf>
    <xf numFmtId="0" fontId="0" fillId="34" borderId="45" xfId="0" applyFill="1" applyBorder="1" applyAlignment="1">
      <alignment horizontal="left"/>
    </xf>
    <xf numFmtId="2" fontId="0" fillId="34" borderId="28" xfId="0" applyNumberFormat="1" applyFill="1" applyBorder="1" applyAlignment="1">
      <alignment horizontal="center"/>
    </xf>
    <xf numFmtId="0" fontId="40" fillId="34" borderId="28" xfId="0" applyFont="1" applyFill="1" applyBorder="1" applyAlignment="1">
      <alignment horizontal="center"/>
    </xf>
    <xf numFmtId="2" fontId="40" fillId="34" borderId="28" xfId="0" applyNumberFormat="1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5" fillId="33" borderId="12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46" xfId="0" applyFont="1" applyFill="1" applyBorder="1" applyAlignment="1">
      <alignment/>
    </xf>
    <xf numFmtId="0" fontId="53" fillId="33" borderId="47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0" fillId="34" borderId="22" xfId="42" applyFont="1" applyFill="1" applyBorder="1" applyAlignment="1" applyProtection="1">
      <alignment horizontal="center" vertical="center"/>
      <protection hidden="1"/>
    </xf>
    <xf numFmtId="0" fontId="52" fillId="34" borderId="22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center"/>
    </xf>
    <xf numFmtId="0" fontId="52" fillId="34" borderId="22" xfId="69" applyFont="1" applyFill="1" applyBorder="1" applyAlignment="1" applyProtection="1">
      <alignment horizontal="center" vertical="center"/>
      <protection hidden="1"/>
    </xf>
    <xf numFmtId="2" fontId="52" fillId="34" borderId="22" xfId="69" applyNumberFormat="1" applyFont="1" applyFill="1" applyBorder="1" applyAlignment="1" applyProtection="1">
      <alignment horizontal="center" vertical="center"/>
      <protection hidden="1"/>
    </xf>
    <xf numFmtId="2" fontId="52" fillId="34" borderId="23" xfId="69" applyNumberFormat="1" applyFont="1" applyFill="1" applyBorder="1" applyAlignment="1" applyProtection="1">
      <alignment horizontal="center" vertical="center"/>
      <protection hidden="1"/>
    </xf>
    <xf numFmtId="0" fontId="53" fillId="34" borderId="22" xfId="0" applyFont="1" applyFill="1" applyBorder="1" applyAlignment="1">
      <alignment horizontal="center"/>
    </xf>
    <xf numFmtId="2" fontId="53" fillId="34" borderId="22" xfId="0" applyNumberFormat="1" applyFont="1" applyFill="1" applyBorder="1" applyAlignment="1">
      <alignment horizontal="center"/>
    </xf>
    <xf numFmtId="49" fontId="50" fillId="33" borderId="10" xfId="0" applyNumberFormat="1" applyFont="1" applyFill="1" applyBorder="1" applyAlignment="1">
      <alignment horizontal="center"/>
    </xf>
    <xf numFmtId="0" fontId="28" fillId="33" borderId="10" xfId="42" applyFont="1" applyFill="1" applyBorder="1" applyAlignment="1" applyProtection="1">
      <alignment horizontal="left" vertical="center"/>
      <protection hidden="1"/>
    </xf>
    <xf numFmtId="0" fontId="50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2" fillId="33" borderId="39" xfId="69" applyFont="1" applyFill="1" applyBorder="1" applyAlignment="1" applyProtection="1">
      <alignment horizontal="center" vertical="center"/>
      <protection hidden="1"/>
    </xf>
    <xf numFmtId="2" fontId="50" fillId="33" borderId="19" xfId="69" applyNumberFormat="1" applyFont="1" applyFill="1" applyBorder="1" applyAlignment="1" applyProtection="1">
      <alignment horizontal="center" vertical="center"/>
      <protection hidden="1"/>
    </xf>
    <xf numFmtId="0" fontId="53" fillId="33" borderId="33" xfId="0" applyFont="1" applyFill="1" applyBorder="1" applyAlignment="1">
      <alignment horizontal="center"/>
    </xf>
    <xf numFmtId="2" fontId="55" fillId="33" borderId="37" xfId="0" applyNumberFormat="1" applyFont="1" applyFill="1" applyBorder="1" applyAlignment="1">
      <alignment horizontal="center"/>
    </xf>
    <xf numFmtId="0" fontId="52" fillId="33" borderId="12" xfId="69" applyFont="1" applyFill="1" applyBorder="1" applyAlignment="1" applyProtection="1">
      <alignment horizontal="center" vertical="center"/>
      <protection hidden="1"/>
    </xf>
    <xf numFmtId="2" fontId="52" fillId="33" borderId="12" xfId="69" applyNumberFormat="1" applyFont="1" applyFill="1" applyBorder="1" applyAlignment="1" applyProtection="1">
      <alignment horizontal="center" vertical="center"/>
      <protection hidden="1"/>
    </xf>
    <xf numFmtId="0" fontId="52" fillId="33" borderId="29" xfId="69" applyFont="1" applyFill="1" applyBorder="1" applyAlignment="1" applyProtection="1">
      <alignment horizontal="center" vertical="center"/>
      <protection hidden="1"/>
    </xf>
    <xf numFmtId="2" fontId="52" fillId="33" borderId="29" xfId="69" applyNumberFormat="1" applyFont="1" applyFill="1" applyBorder="1" applyAlignment="1" applyProtection="1">
      <alignment horizontal="center" vertical="center"/>
      <protection hidden="1"/>
    </xf>
    <xf numFmtId="0" fontId="55" fillId="33" borderId="29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0" fillId="33" borderId="29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3" fillId="33" borderId="46" xfId="0" applyFont="1" applyFill="1" applyBorder="1" applyAlignment="1">
      <alignment horizontal="center"/>
    </xf>
    <xf numFmtId="2" fontId="50" fillId="33" borderId="41" xfId="69" applyNumberFormat="1" applyFont="1" applyFill="1" applyBorder="1" applyAlignment="1" applyProtection="1">
      <alignment horizontal="center" vertical="center"/>
      <protection hidden="1"/>
    </xf>
    <xf numFmtId="0" fontId="2" fillId="33" borderId="12" xfId="42" applyFont="1" applyFill="1" applyBorder="1" applyAlignment="1" applyProtection="1">
      <alignment horizontal="left" vertical="center"/>
      <protection hidden="1"/>
    </xf>
    <xf numFmtId="0" fontId="2" fillId="33" borderId="29" xfId="42" applyFont="1" applyFill="1" applyBorder="1" applyAlignment="1" applyProtection="1">
      <alignment horizontal="left" vertical="center"/>
      <protection hidden="1"/>
    </xf>
    <xf numFmtId="2" fontId="50" fillId="33" borderId="31" xfId="69" applyNumberFormat="1" applyFont="1" applyFill="1" applyBorder="1" applyAlignment="1" applyProtection="1">
      <alignment horizontal="center" vertical="center"/>
      <protection hidden="1"/>
    </xf>
    <xf numFmtId="2" fontId="55" fillId="33" borderId="49" xfId="0" applyNumberFormat="1" applyFont="1" applyFill="1" applyBorder="1" applyAlignment="1">
      <alignment horizontal="center"/>
    </xf>
    <xf numFmtId="0" fontId="53" fillId="34" borderId="28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3" fillId="33" borderId="31" xfId="0" applyFont="1" applyFill="1" applyBorder="1" applyAlignment="1">
      <alignment/>
    </xf>
    <xf numFmtId="0" fontId="30" fillId="34" borderId="28" xfId="42" applyFont="1" applyFill="1" applyBorder="1" applyAlignment="1" applyProtection="1">
      <alignment horizontal="center" vertical="center"/>
      <protection hidden="1"/>
    </xf>
    <xf numFmtId="0" fontId="50" fillId="34" borderId="28" xfId="69" applyFont="1" applyFill="1" applyBorder="1" applyAlignment="1" applyProtection="1">
      <alignment horizontal="center" vertical="center"/>
      <protection hidden="1"/>
    </xf>
    <xf numFmtId="0" fontId="52" fillId="34" borderId="28" xfId="69" applyFont="1" applyFill="1" applyBorder="1" applyAlignment="1" applyProtection="1">
      <alignment horizontal="center" vertical="center"/>
      <protection hidden="1"/>
    </xf>
    <xf numFmtId="2" fontId="50" fillId="34" borderId="28" xfId="69" applyNumberFormat="1" applyFont="1" applyFill="1" applyBorder="1" applyAlignment="1" applyProtection="1">
      <alignment horizontal="center" vertical="center"/>
      <protection hidden="1"/>
    </xf>
    <xf numFmtId="2" fontId="52" fillId="34" borderId="28" xfId="69" applyNumberFormat="1" applyFont="1" applyFill="1" applyBorder="1" applyAlignment="1" applyProtection="1">
      <alignment horizontal="center" vertical="center"/>
      <protection hidden="1"/>
    </xf>
    <xf numFmtId="0" fontId="53" fillId="33" borderId="50" xfId="0" applyFont="1" applyFill="1" applyBorder="1" applyAlignment="1">
      <alignment/>
    </xf>
    <xf numFmtId="0" fontId="28" fillId="33" borderId="26" xfId="42" applyFont="1" applyFill="1" applyBorder="1" applyAlignment="1" applyProtection="1">
      <alignment horizontal="left" vertical="center"/>
      <protection hidden="1"/>
    </xf>
    <xf numFmtId="0" fontId="50" fillId="33" borderId="26" xfId="69" applyFont="1" applyFill="1" applyBorder="1" applyAlignment="1" applyProtection="1">
      <alignment horizontal="center" vertical="center"/>
      <protection hidden="1"/>
    </xf>
    <xf numFmtId="0" fontId="50" fillId="33" borderId="26" xfId="69" applyFont="1" applyFill="1" applyBorder="1" applyAlignment="1" applyProtection="1">
      <alignment horizontal="left" vertical="center"/>
      <protection hidden="1"/>
    </xf>
    <xf numFmtId="0" fontId="52" fillId="33" borderId="26" xfId="69" applyFont="1" applyFill="1" applyBorder="1" applyAlignment="1" applyProtection="1">
      <alignment horizontal="center" vertical="center"/>
      <protection hidden="1"/>
    </xf>
    <xf numFmtId="2" fontId="50" fillId="33" borderId="26" xfId="69" applyNumberFormat="1" applyFont="1" applyFill="1" applyBorder="1" applyAlignment="1" applyProtection="1">
      <alignment horizontal="center" vertical="center"/>
      <protection hidden="1"/>
    </xf>
    <xf numFmtId="2" fontId="50" fillId="33" borderId="51" xfId="69" applyNumberFormat="1" applyFont="1" applyFill="1" applyBorder="1" applyAlignment="1" applyProtection="1">
      <alignment horizontal="center" vertical="center"/>
      <protection hidden="1"/>
    </xf>
    <xf numFmtId="0" fontId="53" fillId="33" borderId="52" xfId="0" applyFont="1" applyFill="1" applyBorder="1" applyAlignment="1">
      <alignment/>
    </xf>
    <xf numFmtId="0" fontId="53" fillId="33" borderId="34" xfId="0" applyFont="1" applyFill="1" applyBorder="1" applyAlignment="1">
      <alignment horizontal="center"/>
    </xf>
    <xf numFmtId="2" fontId="55" fillId="33" borderId="26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9" fontId="50" fillId="34" borderId="10" xfId="69" applyNumberFormat="1" applyFont="1" applyFill="1" applyBorder="1" applyAlignment="1" applyProtection="1">
      <alignment horizontal="center" vertical="center"/>
      <protection hidden="1"/>
    </xf>
    <xf numFmtId="0" fontId="28" fillId="34" borderId="10" xfId="42" applyFont="1" applyFill="1" applyBorder="1" applyAlignment="1" applyProtection="1">
      <alignment horizontal="left" vertical="center"/>
      <protection hidden="1"/>
    </xf>
    <xf numFmtId="0" fontId="50" fillId="34" borderId="10" xfId="69" applyFont="1" applyFill="1" applyBorder="1" applyAlignment="1" applyProtection="1">
      <alignment horizontal="center" vertical="center"/>
      <protection hidden="1"/>
    </xf>
    <xf numFmtId="0" fontId="50" fillId="34" borderId="10" xfId="69" applyFont="1" applyFill="1" applyBorder="1" applyAlignment="1" applyProtection="1">
      <alignment horizontal="left" vertical="center"/>
      <protection hidden="1"/>
    </xf>
    <xf numFmtId="0" fontId="52" fillId="34" borderId="15" xfId="69" applyFont="1" applyFill="1" applyBorder="1" applyAlignment="1" applyProtection="1">
      <alignment horizontal="center" vertical="center"/>
      <protection hidden="1"/>
    </xf>
    <xf numFmtId="0" fontId="50" fillId="34" borderId="15" xfId="69" applyFont="1" applyFill="1" applyBorder="1" applyAlignment="1" applyProtection="1">
      <alignment horizontal="center" vertical="center"/>
      <protection hidden="1"/>
    </xf>
    <xf numFmtId="2" fontId="50" fillId="34" borderId="15" xfId="69" applyNumberFormat="1" applyFont="1" applyFill="1" applyBorder="1" applyAlignment="1" applyProtection="1">
      <alignment horizontal="center" vertical="center"/>
      <protection hidden="1"/>
    </xf>
    <xf numFmtId="2" fontId="50" fillId="34" borderId="16" xfId="69" applyNumberFormat="1" applyFont="1" applyFill="1" applyBorder="1" applyAlignment="1" applyProtection="1">
      <alignment horizontal="center" vertical="center"/>
      <protection hidden="1"/>
    </xf>
    <xf numFmtId="2" fontId="50" fillId="34" borderId="41" xfId="69" applyNumberFormat="1" applyFont="1" applyFill="1" applyBorder="1" applyAlignment="1" applyProtection="1">
      <alignment horizontal="center" vertical="center"/>
      <protection hidden="1"/>
    </xf>
    <xf numFmtId="0" fontId="53" fillId="34" borderId="18" xfId="0" applyFont="1" applyFill="1" applyBorder="1" applyAlignment="1">
      <alignment horizontal="center"/>
    </xf>
    <xf numFmtId="0" fontId="53" fillId="34" borderId="10" xfId="0" applyFont="1" applyFill="1" applyBorder="1" applyAlignment="1">
      <alignment/>
    </xf>
    <xf numFmtId="0" fontId="53" fillId="34" borderId="41" xfId="0" applyFont="1" applyFill="1" applyBorder="1" applyAlignment="1">
      <alignment/>
    </xf>
    <xf numFmtId="2" fontId="55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2" fontId="50" fillId="34" borderId="31" xfId="69" applyNumberFormat="1" applyFont="1" applyFill="1" applyBorder="1" applyAlignment="1" applyProtection="1">
      <alignment horizontal="center" vertical="center"/>
      <protection hidden="1"/>
    </xf>
    <xf numFmtId="0" fontId="53" fillId="34" borderId="33" xfId="0" applyFont="1" applyFill="1" applyBorder="1" applyAlignment="1">
      <alignment/>
    </xf>
    <xf numFmtId="2" fontId="55" fillId="34" borderId="12" xfId="0" applyNumberFormat="1" applyFont="1" applyFill="1" applyBorder="1" applyAlignment="1">
      <alignment horizontal="center"/>
    </xf>
    <xf numFmtId="49" fontId="50" fillId="34" borderId="15" xfId="69" applyNumberFormat="1" applyFont="1" applyFill="1" applyBorder="1" applyAlignment="1" applyProtection="1">
      <alignment horizontal="center" vertical="center"/>
      <protection hidden="1"/>
    </xf>
    <xf numFmtId="0" fontId="28" fillId="34" borderId="12" xfId="42" applyFont="1" applyFill="1" applyBorder="1" applyAlignment="1" applyProtection="1">
      <alignment horizontal="left" vertical="center"/>
      <protection hidden="1"/>
    </xf>
    <xf numFmtId="0" fontId="50" fillId="34" borderId="12" xfId="69" applyFont="1" applyFill="1" applyBorder="1" applyAlignment="1" applyProtection="1">
      <alignment horizontal="center" vertical="center"/>
      <protection hidden="1"/>
    </xf>
    <xf numFmtId="0" fontId="50" fillId="34" borderId="12" xfId="69" applyFont="1" applyFill="1" applyBorder="1" applyAlignment="1" applyProtection="1">
      <alignment horizontal="left" vertical="center"/>
      <protection hidden="1"/>
    </xf>
    <xf numFmtId="0" fontId="52" fillId="34" borderId="12" xfId="69" applyFont="1" applyFill="1" applyBorder="1" applyAlignment="1" applyProtection="1">
      <alignment horizontal="center" vertical="center"/>
      <protection hidden="1"/>
    </xf>
    <xf numFmtId="2" fontId="50" fillId="34" borderId="12" xfId="69" applyNumberFormat="1" applyFont="1" applyFill="1" applyBorder="1" applyAlignment="1" applyProtection="1">
      <alignment horizontal="center" vertical="center"/>
      <protection hidden="1"/>
    </xf>
    <xf numFmtId="2" fontId="50" fillId="34" borderId="13" xfId="69" applyNumberFormat="1" applyFont="1" applyFill="1" applyBorder="1" applyAlignment="1" applyProtection="1">
      <alignment horizontal="center" vertical="center"/>
      <protection hidden="1"/>
    </xf>
    <xf numFmtId="0" fontId="53" fillId="34" borderId="50" xfId="0" applyFont="1" applyFill="1" applyBorder="1" applyAlignment="1">
      <alignment/>
    </xf>
    <xf numFmtId="0" fontId="53" fillId="34" borderId="12" xfId="0" applyFont="1" applyFill="1" applyBorder="1" applyAlignment="1">
      <alignment horizontal="center"/>
    </xf>
    <xf numFmtId="0" fontId="53" fillId="34" borderId="31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40" fillId="34" borderId="45" xfId="0" applyFont="1" applyFill="1" applyBorder="1" applyAlignment="1">
      <alignment horizontal="center"/>
    </xf>
    <xf numFmtId="0" fontId="40" fillId="34" borderId="53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53" fillId="33" borderId="51" xfId="0" applyFont="1" applyFill="1" applyBorder="1" applyAlignment="1">
      <alignment/>
    </xf>
    <xf numFmtId="0" fontId="53" fillId="33" borderId="11" xfId="0" applyFont="1" applyFill="1" applyBorder="1" applyAlignment="1">
      <alignment horizontal="center"/>
    </xf>
    <xf numFmtId="0" fontId="53" fillId="34" borderId="46" xfId="0" applyFont="1" applyFill="1" applyBorder="1" applyAlignment="1">
      <alignment/>
    </xf>
    <xf numFmtId="0" fontId="53" fillId="34" borderId="11" xfId="0" applyFont="1" applyFill="1" applyBorder="1" applyAlignment="1">
      <alignment/>
    </xf>
    <xf numFmtId="0" fontId="53" fillId="34" borderId="13" xfId="0" applyFont="1" applyFill="1" applyBorder="1" applyAlignment="1">
      <alignment/>
    </xf>
    <xf numFmtId="0" fontId="53" fillId="34" borderId="36" xfId="0" applyFont="1" applyFill="1" applyBorder="1" applyAlignment="1">
      <alignment horizontal="center"/>
    </xf>
    <xf numFmtId="0" fontId="53" fillId="34" borderId="54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0" fontId="53" fillId="33" borderId="38" xfId="0" applyFont="1" applyFill="1" applyBorder="1" applyAlignment="1">
      <alignment horizontal="center"/>
    </xf>
    <xf numFmtId="0" fontId="53" fillId="33" borderId="31" xfId="0" applyFont="1" applyFill="1" applyBorder="1" applyAlignment="1">
      <alignment horizontal="center"/>
    </xf>
    <xf numFmtId="0" fontId="53" fillId="33" borderId="33" xfId="0" applyFont="1" applyFill="1" applyBorder="1" applyAlignment="1">
      <alignment/>
    </xf>
    <xf numFmtId="0" fontId="53" fillId="33" borderId="54" xfId="0" applyFont="1" applyFill="1" applyBorder="1" applyAlignment="1">
      <alignment/>
    </xf>
    <xf numFmtId="0" fontId="53" fillId="34" borderId="53" xfId="0" applyFont="1" applyFill="1" applyBorder="1" applyAlignment="1">
      <alignment horizontal="center"/>
    </xf>
    <xf numFmtId="0" fontId="53" fillId="33" borderId="41" xfId="0" applyFont="1" applyFill="1" applyBorder="1" applyAlignment="1">
      <alignment/>
    </xf>
    <xf numFmtId="0" fontId="53" fillId="33" borderId="41" xfId="0" applyFont="1" applyFill="1" applyBorder="1" applyAlignment="1">
      <alignment horizontal="center"/>
    </xf>
    <xf numFmtId="0" fontId="53" fillId="33" borderId="37" xfId="0" applyFont="1" applyFill="1" applyBorder="1" applyAlignment="1">
      <alignment/>
    </xf>
    <xf numFmtId="0" fontId="53" fillId="33" borderId="17" xfId="0" applyFont="1" applyFill="1" applyBorder="1" applyAlignment="1">
      <alignment horizontal="center"/>
    </xf>
    <xf numFmtId="0" fontId="40" fillId="34" borderId="55" xfId="0" applyFont="1" applyFill="1" applyBorder="1" applyAlignment="1">
      <alignment horizontal="center" vertical="center" textRotation="180"/>
    </xf>
    <xf numFmtId="0" fontId="40" fillId="34" borderId="25" xfId="0" applyFont="1" applyFill="1" applyBorder="1" applyAlignment="1">
      <alignment horizontal="center" vertical="center" textRotation="180"/>
    </xf>
    <xf numFmtId="0" fontId="40" fillId="34" borderId="53" xfId="0" applyFont="1" applyFill="1" applyBorder="1" applyAlignment="1">
      <alignment horizontal="center" vertical="center" textRotation="180"/>
    </xf>
    <xf numFmtId="0" fontId="0" fillId="34" borderId="23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53" fillId="34" borderId="23" xfId="0" applyFont="1" applyFill="1" applyBorder="1" applyAlignment="1">
      <alignment horizontal="center"/>
    </xf>
    <xf numFmtId="0" fontId="53" fillId="34" borderId="56" xfId="0" applyFont="1" applyFill="1" applyBorder="1" applyAlignment="1">
      <alignment horizontal="center"/>
    </xf>
    <xf numFmtId="0" fontId="53" fillId="34" borderId="57" xfId="0" applyFont="1" applyFill="1" applyBorder="1" applyAlignment="1">
      <alignment horizontal="center"/>
    </xf>
    <xf numFmtId="0" fontId="52" fillId="34" borderId="24" xfId="69" applyFont="1" applyFill="1" applyBorder="1" applyAlignment="1" applyProtection="1">
      <alignment horizontal="center" vertical="center"/>
      <protection hidden="1"/>
    </xf>
    <xf numFmtId="0" fontId="52" fillId="34" borderId="53" xfId="69" applyFont="1" applyFill="1" applyBorder="1" applyAlignment="1" applyProtection="1">
      <alignment horizontal="center" vertical="center"/>
      <protection hidden="1"/>
    </xf>
    <xf numFmtId="0" fontId="53" fillId="34" borderId="24" xfId="0" applyFont="1" applyFill="1" applyBorder="1" applyAlignment="1">
      <alignment horizontal="center"/>
    </xf>
    <xf numFmtId="0" fontId="53" fillId="34" borderId="53" xfId="0" applyFont="1" applyFill="1" applyBorder="1" applyAlignment="1">
      <alignment horizontal="center"/>
    </xf>
    <xf numFmtId="0" fontId="50" fillId="34" borderId="24" xfId="69" applyFont="1" applyFill="1" applyBorder="1" applyAlignment="1" applyProtection="1">
      <alignment horizontal="center" vertical="center"/>
      <protection hidden="1"/>
    </xf>
    <xf numFmtId="0" fontId="50" fillId="34" borderId="53" xfId="69" applyFont="1" applyFill="1" applyBorder="1" applyAlignment="1" applyProtection="1">
      <alignment horizontal="center" vertical="center"/>
      <protection hidden="1"/>
    </xf>
    <xf numFmtId="0" fontId="53" fillId="34" borderId="21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/>
    </xf>
    <xf numFmtId="0" fontId="53" fillId="34" borderId="25" xfId="0" applyFont="1" applyFill="1" applyBorder="1" applyAlignment="1">
      <alignment horizontal="center"/>
    </xf>
    <xf numFmtId="0" fontId="53" fillId="34" borderId="40" xfId="0" applyFont="1" applyFill="1" applyBorder="1" applyAlignment="1">
      <alignment horizontal="center"/>
    </xf>
    <xf numFmtId="0" fontId="53" fillId="34" borderId="45" xfId="0" applyFont="1" applyFill="1" applyBorder="1" applyAlignment="1">
      <alignment horizontal="center"/>
    </xf>
    <xf numFmtId="0" fontId="53" fillId="34" borderId="58" xfId="0" applyFont="1" applyFill="1" applyBorder="1" applyAlignment="1">
      <alignment horizontal="center"/>
    </xf>
    <xf numFmtId="0" fontId="50" fillId="34" borderId="40" xfId="69" applyFont="1" applyFill="1" applyBorder="1" applyAlignment="1" applyProtection="1">
      <alignment horizontal="center" vertical="center"/>
      <protection hidden="1"/>
    </xf>
    <xf numFmtId="0" fontId="50" fillId="34" borderId="45" xfId="69" applyFont="1" applyFill="1" applyBorder="1" applyAlignment="1" applyProtection="1">
      <alignment horizontal="center" vertical="center"/>
      <protection hidden="1"/>
    </xf>
    <xf numFmtId="0" fontId="52" fillId="34" borderId="40" xfId="69" applyFont="1" applyFill="1" applyBorder="1" applyAlignment="1" applyProtection="1">
      <alignment horizontal="center" vertical="center"/>
      <protection hidden="1"/>
    </xf>
    <xf numFmtId="0" fontId="52" fillId="34" borderId="45" xfId="69" applyFont="1" applyFill="1" applyBorder="1" applyAlignment="1" applyProtection="1">
      <alignment horizontal="center" vertical="center"/>
      <protection hidden="1"/>
    </xf>
    <xf numFmtId="0" fontId="40" fillId="34" borderId="40" xfId="0" applyFont="1" applyFill="1" applyBorder="1" applyAlignment="1">
      <alignment horizontal="center"/>
    </xf>
    <xf numFmtId="0" fontId="40" fillId="34" borderId="58" xfId="0" applyFont="1" applyFill="1" applyBorder="1" applyAlignment="1">
      <alignment horizontal="center"/>
    </xf>
    <xf numFmtId="0" fontId="40" fillId="34" borderId="45" xfId="0" applyFont="1" applyFill="1" applyBorder="1" applyAlignment="1">
      <alignment horizontal="center"/>
    </xf>
    <xf numFmtId="0" fontId="40" fillId="34" borderId="24" xfId="0" applyFont="1" applyFill="1" applyBorder="1" applyAlignment="1">
      <alignment horizontal="center"/>
    </xf>
    <xf numFmtId="0" fontId="40" fillId="34" borderId="25" xfId="0" applyFont="1" applyFill="1" applyBorder="1" applyAlignment="1">
      <alignment horizontal="center"/>
    </xf>
    <xf numFmtId="0" fontId="40" fillId="34" borderId="53" xfId="0" applyFont="1" applyFill="1" applyBorder="1" applyAlignment="1">
      <alignment horizontal="center"/>
    </xf>
    <xf numFmtId="0" fontId="40" fillId="34" borderId="57" xfId="0" applyFont="1" applyFill="1" applyBorder="1" applyAlignment="1">
      <alignment horizontal="center" vertical="center" textRotation="180"/>
    </xf>
    <xf numFmtId="0" fontId="53" fillId="33" borderId="24" xfId="0" applyFont="1" applyFill="1" applyBorder="1" applyAlignment="1">
      <alignment horizontal="center"/>
    </xf>
    <xf numFmtId="0" fontId="53" fillId="33" borderId="53" xfId="0" applyFont="1" applyFill="1" applyBorder="1" applyAlignment="1">
      <alignment horizontal="center"/>
    </xf>
    <xf numFmtId="0" fontId="52" fillId="34" borderId="28" xfId="69" applyFont="1" applyFill="1" applyBorder="1" applyAlignment="1" applyProtection="1">
      <alignment horizontal="center" vertical="center"/>
      <protection hidden="1"/>
    </xf>
    <xf numFmtId="0" fontId="50" fillId="33" borderId="15" xfId="0" applyFont="1" applyFill="1" applyBorder="1" applyAlignment="1">
      <alignment horizontal="center"/>
    </xf>
    <xf numFmtId="49" fontId="50" fillId="33" borderId="39" xfId="69" applyNumberFormat="1" applyFont="1" applyFill="1" applyBorder="1" applyAlignment="1" applyProtection="1">
      <alignment horizontal="center" vertical="center"/>
      <protection hidden="1"/>
    </xf>
    <xf numFmtId="0" fontId="53" fillId="33" borderId="20" xfId="0" applyFont="1" applyFill="1" applyBorder="1" applyAlignment="1">
      <alignment/>
    </xf>
    <xf numFmtId="2" fontId="55" fillId="33" borderId="10" xfId="0" applyNumberFormat="1" applyFont="1" applyFill="1" applyBorder="1" applyAlignment="1">
      <alignment horizont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10" xfId="43"/>
    <cellStyle name="Гиперссылка 11" xfId="44"/>
    <cellStyle name="Гиперссылка 12" xfId="45"/>
    <cellStyle name="Гиперссылка 13" xfId="46"/>
    <cellStyle name="Гиперссылка 14" xfId="47"/>
    <cellStyle name="Гиперссылка 15" xfId="48"/>
    <cellStyle name="Гиперссылка 16" xfId="49"/>
    <cellStyle name="Гиперссылка 17" xfId="50"/>
    <cellStyle name="Гиперссылка 2" xfId="51"/>
    <cellStyle name="Гиперссылка 3" xfId="52"/>
    <cellStyle name="Гиперссылка 4" xfId="53"/>
    <cellStyle name="Гиперссылка 5" xfId="54"/>
    <cellStyle name="Гиперссылка 6" xfId="55"/>
    <cellStyle name="Гиперссылка 7" xfId="56"/>
    <cellStyle name="Гиперссылка 8" xfId="57"/>
    <cellStyle name="Гиперссылка 9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 2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ectro-mpo.ru/card22045.html" TargetMode="External" /><Relationship Id="rId2" Type="http://schemas.openxmlformats.org/officeDocument/2006/relationships/hyperlink" Target="http://electro-mpo.ru/card7743.html" TargetMode="External" /><Relationship Id="rId3" Type="http://schemas.openxmlformats.org/officeDocument/2006/relationships/hyperlink" Target="http://electro-mpo.ru/card2510.html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kgn.ru/product/scott-6775/" TargetMode="External" /><Relationship Id="rId2" Type="http://schemas.openxmlformats.org/officeDocument/2006/relationships/hyperlink" Target="http://www.akgn.ru/product/scott-8550/" TargetMode="External" /><Relationship Id="rId3" Type="http://schemas.openxmlformats.org/officeDocument/2006/relationships/hyperlink" Target="http://www.akgn.ru/product/soap-razlivnoe-/" TargetMode="External" /><Relationship Id="rId4" Type="http://schemas.openxmlformats.org/officeDocument/2006/relationships/hyperlink" Target="http://www.akgn.ru/product/personal-seats/" TargetMode="External" /><Relationship Id="rId5" Type="http://schemas.openxmlformats.org/officeDocument/2006/relationships/hyperlink" Target="http://www.akgn.ru/product/dispenser-6975/" TargetMode="External" /><Relationship Id="rId6" Type="http://schemas.openxmlformats.org/officeDocument/2006/relationships/hyperlink" Target="http://www.akgn.ru/product/dispenser-aqua-6974/" TargetMode="External" /><Relationship Id="rId7" Type="http://schemas.openxmlformats.org/officeDocument/2006/relationships/hyperlink" Target="http://www.akgn.ru/product/dispenser-aqua-6976/" TargetMode="External" /><Relationship Id="rId8" Type="http://schemas.openxmlformats.org/officeDocument/2006/relationships/hyperlink" Target="http://www.akgn.ru/product/soap-6333/" TargetMode="External" /><Relationship Id="rId9" Type="http://schemas.openxmlformats.org/officeDocument/2006/relationships/hyperlink" Target="http://electro-mpo.ru/card13815.html" TargetMode="External" /><Relationship Id="rId10" Type="http://schemas.openxmlformats.org/officeDocument/2006/relationships/hyperlink" Target="http://electro-mpo.ru/card20733.html" TargetMode="External" /><Relationship Id="rId11" Type="http://schemas.openxmlformats.org/officeDocument/2006/relationships/hyperlink" Target="http://electro-mpo.ru/card7470.html" TargetMode="External" /><Relationship Id="rId12" Type="http://schemas.openxmlformats.org/officeDocument/2006/relationships/hyperlink" Target="http://electro-mpo.ru/card2510.html" TargetMode="External" /><Relationship Id="rId13" Type="http://schemas.openxmlformats.org/officeDocument/2006/relationships/hyperlink" Target="http://electro-mpo.ru/card21006.html" TargetMode="External" /><Relationship Id="rId14" Type="http://schemas.openxmlformats.org/officeDocument/2006/relationships/hyperlink" Target="http://electro-mpo.ru/card7743.html" TargetMode="External" /><Relationship Id="rId15" Type="http://schemas.openxmlformats.org/officeDocument/2006/relationships/hyperlink" Target="http://electro-mpo.ru/card20762.html" TargetMode="External" /><Relationship Id="rId16" Type="http://schemas.openxmlformats.org/officeDocument/2006/relationships/hyperlink" Target="http://electro-mpo.ru/card22045.html" TargetMode="External" /><Relationship Id="rId17" Type="http://schemas.openxmlformats.org/officeDocument/2006/relationships/hyperlink" Target="http://electro-mpo.ru/card7743.html" TargetMode="External" /><Relationship Id="rId18" Type="http://schemas.openxmlformats.org/officeDocument/2006/relationships/hyperlink" Target="http://electro-mpo.ru/card2510.html" TargetMode="External" /><Relationship Id="rId19" Type="http://schemas.openxmlformats.org/officeDocument/2006/relationships/comments" Target="../comments2.xml" /><Relationship Id="rId20" Type="http://schemas.openxmlformats.org/officeDocument/2006/relationships/vmlDrawing" Target="../drawings/vmlDrawing1.vm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kgn.ru/product/scott-6775/" TargetMode="External" /><Relationship Id="rId2" Type="http://schemas.openxmlformats.org/officeDocument/2006/relationships/hyperlink" Target="http://www.akgn.ru/product/scott-8550/" TargetMode="External" /><Relationship Id="rId3" Type="http://schemas.openxmlformats.org/officeDocument/2006/relationships/hyperlink" Target="http://www.akgn.ru/product/soap-razlivnoe-/" TargetMode="External" /><Relationship Id="rId4" Type="http://schemas.openxmlformats.org/officeDocument/2006/relationships/hyperlink" Target="http://www.akgn.ru/product/personal-seats/" TargetMode="External" /><Relationship Id="rId5" Type="http://schemas.openxmlformats.org/officeDocument/2006/relationships/hyperlink" Target="http://www.akgn.ru/product/dispenser-6975/" TargetMode="External" /><Relationship Id="rId6" Type="http://schemas.openxmlformats.org/officeDocument/2006/relationships/hyperlink" Target="http://www.akgn.ru/product/dispenser-aqua-6974/" TargetMode="External" /><Relationship Id="rId7" Type="http://schemas.openxmlformats.org/officeDocument/2006/relationships/hyperlink" Target="http://www.akgn.ru/product/dispenser-aqua-6976/" TargetMode="External" /><Relationship Id="rId8" Type="http://schemas.openxmlformats.org/officeDocument/2006/relationships/hyperlink" Target="http://www.akgn.ru/product/soap-6333/" TargetMode="External" /><Relationship Id="rId9" Type="http://schemas.openxmlformats.org/officeDocument/2006/relationships/hyperlink" Target="http://electro-mpo.ru/card13815.html" TargetMode="External" /><Relationship Id="rId10" Type="http://schemas.openxmlformats.org/officeDocument/2006/relationships/hyperlink" Target="http://electro-mpo.ru/card20733.html" TargetMode="External" /><Relationship Id="rId11" Type="http://schemas.openxmlformats.org/officeDocument/2006/relationships/hyperlink" Target="http://electro-mpo.ru/card7470.html" TargetMode="External" /><Relationship Id="rId12" Type="http://schemas.openxmlformats.org/officeDocument/2006/relationships/hyperlink" Target="http://electro-mpo.ru/card2510.html" TargetMode="External" /><Relationship Id="rId13" Type="http://schemas.openxmlformats.org/officeDocument/2006/relationships/hyperlink" Target="http://electro-mpo.ru/card21006.html" TargetMode="External" /><Relationship Id="rId14" Type="http://schemas.openxmlformats.org/officeDocument/2006/relationships/hyperlink" Target="http://electro-mpo.ru/card7743.html" TargetMode="External" /><Relationship Id="rId15" Type="http://schemas.openxmlformats.org/officeDocument/2006/relationships/hyperlink" Target="http://electro-mpo.ru/card20762.html" TargetMode="External" /><Relationship Id="rId16" Type="http://schemas.openxmlformats.org/officeDocument/2006/relationships/hyperlink" Target="http://electro-mpo.ru/card22045.html" TargetMode="External" /><Relationship Id="rId17" Type="http://schemas.openxmlformats.org/officeDocument/2006/relationships/hyperlink" Target="http://electro-mpo.ru/card7743.html" TargetMode="External" /><Relationship Id="rId18" Type="http://schemas.openxmlformats.org/officeDocument/2006/relationships/hyperlink" Target="http://electro-mpo.ru/card2510.html" TargetMode="External" /><Relationship Id="rId19" Type="http://schemas.openxmlformats.org/officeDocument/2006/relationships/comments" Target="../comments3.xml" /><Relationship Id="rId20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kgn.ru/product/scott-6775/" TargetMode="External" /><Relationship Id="rId2" Type="http://schemas.openxmlformats.org/officeDocument/2006/relationships/hyperlink" Target="http://www.akgn.ru/product/scott-8550/" TargetMode="External" /><Relationship Id="rId3" Type="http://schemas.openxmlformats.org/officeDocument/2006/relationships/hyperlink" Target="http://www.akgn.ru/product/soap-razlivnoe-/" TargetMode="External" /><Relationship Id="rId4" Type="http://schemas.openxmlformats.org/officeDocument/2006/relationships/hyperlink" Target="http://www.akgn.ru/product/personal-seats/" TargetMode="External" /><Relationship Id="rId5" Type="http://schemas.openxmlformats.org/officeDocument/2006/relationships/hyperlink" Target="http://www.akgn.ru/product/dispenser-6975/" TargetMode="External" /><Relationship Id="rId6" Type="http://schemas.openxmlformats.org/officeDocument/2006/relationships/hyperlink" Target="http://www.akgn.ru/product/dispenser-aqua-6974/" TargetMode="External" /><Relationship Id="rId7" Type="http://schemas.openxmlformats.org/officeDocument/2006/relationships/hyperlink" Target="http://www.akgn.ru/product/dispenser-aqua-6976/" TargetMode="External" /><Relationship Id="rId8" Type="http://schemas.openxmlformats.org/officeDocument/2006/relationships/hyperlink" Target="http://www.akgn.ru/product/soap-6333/" TargetMode="External" /><Relationship Id="rId9" Type="http://schemas.openxmlformats.org/officeDocument/2006/relationships/hyperlink" Target="http://electro-mpo.ru/card13815.html" TargetMode="External" /><Relationship Id="rId10" Type="http://schemas.openxmlformats.org/officeDocument/2006/relationships/hyperlink" Target="http://electro-mpo.ru/card20733.html" TargetMode="External" /><Relationship Id="rId11" Type="http://schemas.openxmlformats.org/officeDocument/2006/relationships/hyperlink" Target="http://electro-mpo.ru/card7470.html" TargetMode="External" /><Relationship Id="rId12" Type="http://schemas.openxmlformats.org/officeDocument/2006/relationships/hyperlink" Target="http://electro-mpo.ru/card2510.html" TargetMode="External" /><Relationship Id="rId13" Type="http://schemas.openxmlformats.org/officeDocument/2006/relationships/hyperlink" Target="http://electro-mpo.ru/card21006.html" TargetMode="External" /><Relationship Id="rId14" Type="http://schemas.openxmlformats.org/officeDocument/2006/relationships/hyperlink" Target="http://electro-mpo.ru/card7743.html" TargetMode="External" /><Relationship Id="rId15" Type="http://schemas.openxmlformats.org/officeDocument/2006/relationships/hyperlink" Target="http://electro-mpo.ru/card20762.html" TargetMode="External" /><Relationship Id="rId16" Type="http://schemas.openxmlformats.org/officeDocument/2006/relationships/hyperlink" Target="http://electro-mpo.ru/card22045.html" TargetMode="External" /><Relationship Id="rId17" Type="http://schemas.openxmlformats.org/officeDocument/2006/relationships/hyperlink" Target="http://electro-mpo.ru/card7743.html" TargetMode="External" /><Relationship Id="rId18" Type="http://schemas.openxmlformats.org/officeDocument/2006/relationships/hyperlink" Target="http://electro-mpo.ru/card2510.html" TargetMode="External" /><Relationship Id="rId19" Type="http://schemas.openxmlformats.org/officeDocument/2006/relationships/comments" Target="../comments4.xml" /><Relationship Id="rId20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kgn.ru/product/scott-6775/" TargetMode="External" /><Relationship Id="rId2" Type="http://schemas.openxmlformats.org/officeDocument/2006/relationships/hyperlink" Target="http://www.akgn.ru/product/scott-8550/" TargetMode="External" /><Relationship Id="rId3" Type="http://schemas.openxmlformats.org/officeDocument/2006/relationships/hyperlink" Target="http://www.akgn.ru/product/soap-razlivnoe-/" TargetMode="External" /><Relationship Id="rId4" Type="http://schemas.openxmlformats.org/officeDocument/2006/relationships/hyperlink" Target="http://www.akgn.ru/product/personal-seats/" TargetMode="External" /><Relationship Id="rId5" Type="http://schemas.openxmlformats.org/officeDocument/2006/relationships/hyperlink" Target="http://www.akgn.ru/product/dispenser-6975/" TargetMode="External" /><Relationship Id="rId6" Type="http://schemas.openxmlformats.org/officeDocument/2006/relationships/hyperlink" Target="http://www.akgn.ru/product/dispenser-aqua-6974/" TargetMode="External" /><Relationship Id="rId7" Type="http://schemas.openxmlformats.org/officeDocument/2006/relationships/hyperlink" Target="http://www.akgn.ru/product/dispenser-aqua-6976/" TargetMode="External" /><Relationship Id="rId8" Type="http://schemas.openxmlformats.org/officeDocument/2006/relationships/hyperlink" Target="http://www.akgn.ru/product/soap-6333/" TargetMode="External" /><Relationship Id="rId9" Type="http://schemas.openxmlformats.org/officeDocument/2006/relationships/hyperlink" Target="http://electro-mpo.ru/card13815.html" TargetMode="External" /><Relationship Id="rId10" Type="http://schemas.openxmlformats.org/officeDocument/2006/relationships/hyperlink" Target="http://electro-mpo.ru/card20733.html" TargetMode="External" /><Relationship Id="rId11" Type="http://schemas.openxmlformats.org/officeDocument/2006/relationships/hyperlink" Target="http://electro-mpo.ru/card7470.html" TargetMode="External" /><Relationship Id="rId12" Type="http://schemas.openxmlformats.org/officeDocument/2006/relationships/hyperlink" Target="http://electro-mpo.ru/card2510.html" TargetMode="External" /><Relationship Id="rId13" Type="http://schemas.openxmlformats.org/officeDocument/2006/relationships/hyperlink" Target="http://electro-mpo.ru/card21006.html" TargetMode="External" /><Relationship Id="rId14" Type="http://schemas.openxmlformats.org/officeDocument/2006/relationships/hyperlink" Target="http://electro-mpo.ru/card7743.html" TargetMode="External" /><Relationship Id="rId15" Type="http://schemas.openxmlformats.org/officeDocument/2006/relationships/hyperlink" Target="http://electro-mpo.ru/card20762.html" TargetMode="External" /><Relationship Id="rId16" Type="http://schemas.openxmlformats.org/officeDocument/2006/relationships/hyperlink" Target="http://electro-mpo.ru/card22045.html" TargetMode="External" /><Relationship Id="rId17" Type="http://schemas.openxmlformats.org/officeDocument/2006/relationships/hyperlink" Target="http://electro-mpo.ru/card7743.html" TargetMode="External" /><Relationship Id="rId18" Type="http://schemas.openxmlformats.org/officeDocument/2006/relationships/hyperlink" Target="http://electro-mpo.ru/card2510.html" TargetMode="External" /><Relationship Id="rId19" Type="http://schemas.openxmlformats.org/officeDocument/2006/relationships/comments" Target="../comments5.xml" /><Relationship Id="rId20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Q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26" sqref="O26"/>
    </sheetView>
  </sheetViews>
  <sheetFormatPr defaultColWidth="9.140625" defaultRowHeight="15"/>
  <cols>
    <col min="1" max="1" width="6.7109375" style="0" bestFit="1" customWidth="1"/>
    <col min="2" max="2" width="10.7109375" style="0" customWidth="1"/>
    <col min="3" max="3" width="45.7109375" style="0" customWidth="1"/>
    <col min="4" max="4" width="6.7109375" style="0" customWidth="1"/>
    <col min="5" max="5" width="5.421875" style="0" bestFit="1" customWidth="1"/>
    <col min="6" max="8" width="8.7109375" style="0" customWidth="1"/>
    <col min="9" max="10" width="7.28125" style="0" customWidth="1"/>
    <col min="11" max="12" width="9.421875" style="0" customWidth="1"/>
    <col min="13" max="16" width="6.7109375" style="0" customWidth="1"/>
    <col min="17" max="17" width="9.57421875" style="0" bestFit="1" customWidth="1"/>
  </cols>
  <sheetData>
    <row r="1" spans="1:17" ht="49.5" customHeight="1" thickBot="1">
      <c r="A1" s="40" t="s">
        <v>0</v>
      </c>
      <c r="B1" s="41" t="s">
        <v>2</v>
      </c>
      <c r="C1" s="41" t="s">
        <v>1</v>
      </c>
      <c r="D1" s="42" t="s">
        <v>3</v>
      </c>
      <c r="E1" s="41" t="s">
        <v>4</v>
      </c>
      <c r="F1" s="43" t="s">
        <v>162</v>
      </c>
      <c r="G1" s="43" t="s">
        <v>72</v>
      </c>
      <c r="H1" s="43" t="s">
        <v>71</v>
      </c>
      <c r="I1" s="43" t="s">
        <v>57</v>
      </c>
      <c r="J1" s="44" t="s">
        <v>8</v>
      </c>
      <c r="K1" s="41" t="s">
        <v>34</v>
      </c>
      <c r="L1" s="80" t="s">
        <v>130</v>
      </c>
      <c r="M1" s="45" t="s">
        <v>5</v>
      </c>
      <c r="N1" s="46" t="s">
        <v>6</v>
      </c>
      <c r="O1" s="46" t="s">
        <v>7</v>
      </c>
      <c r="P1" s="47" t="s">
        <v>74</v>
      </c>
      <c r="Q1" s="41" t="s">
        <v>34</v>
      </c>
    </row>
    <row r="2" spans="1:17" ht="15" customHeight="1" thickBot="1">
      <c r="A2" s="52"/>
      <c r="B2" s="53"/>
      <c r="C2" s="64" t="s">
        <v>75</v>
      </c>
      <c r="D2" s="239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</row>
    <row r="3" spans="1:17" ht="15">
      <c r="A3" s="8">
        <v>21</v>
      </c>
      <c r="B3" s="17">
        <v>6689</v>
      </c>
      <c r="C3" s="18" t="s">
        <v>58</v>
      </c>
      <c r="D3" s="17" t="s">
        <v>30</v>
      </c>
      <c r="E3" s="9" t="s">
        <v>35</v>
      </c>
      <c r="F3" s="160">
        <v>28</v>
      </c>
      <c r="G3" s="28"/>
      <c r="H3" s="5">
        <f>F3+G3-P3</f>
        <v>28</v>
      </c>
      <c r="I3" s="11">
        <v>0</v>
      </c>
      <c r="J3" s="72"/>
      <c r="K3" s="72">
        <f aca="true" t="shared" si="0" ref="K3:K23">H3*J3</f>
        <v>0</v>
      </c>
      <c r="L3" s="66" t="s">
        <v>132</v>
      </c>
      <c r="M3" s="12"/>
      <c r="N3" s="13"/>
      <c r="O3" s="14"/>
      <c r="P3" s="37">
        <f aca="true" t="shared" si="1" ref="P3:P24">M3+N3+O3</f>
        <v>0</v>
      </c>
      <c r="Q3" s="103">
        <f aca="true" t="shared" si="2" ref="Q3:Q23">P3*J3</f>
        <v>0</v>
      </c>
    </row>
    <row r="4" spans="1:17" ht="15">
      <c r="A4" s="8">
        <v>22</v>
      </c>
      <c r="B4" s="17">
        <v>6063</v>
      </c>
      <c r="C4" s="21" t="s">
        <v>59</v>
      </c>
      <c r="D4" s="17" t="s">
        <v>33</v>
      </c>
      <c r="E4" s="9" t="s">
        <v>35</v>
      </c>
      <c r="F4" s="160">
        <v>11</v>
      </c>
      <c r="G4" s="28"/>
      <c r="H4" s="5">
        <f>F4+G4-P4</f>
        <v>11</v>
      </c>
      <c r="I4" s="11">
        <v>0</v>
      </c>
      <c r="J4" s="72">
        <v>1593.22</v>
      </c>
      <c r="K4" s="72">
        <f t="shared" si="0"/>
        <v>17525.420000000002</v>
      </c>
      <c r="L4" s="66" t="s">
        <v>132</v>
      </c>
      <c r="M4" s="12"/>
      <c r="N4" s="13"/>
      <c r="O4" s="14"/>
      <c r="P4" s="37">
        <f t="shared" si="1"/>
        <v>0</v>
      </c>
      <c r="Q4" s="103">
        <f t="shared" si="2"/>
        <v>0</v>
      </c>
    </row>
    <row r="5" spans="1:17" ht="15">
      <c r="A5" s="8">
        <v>23</v>
      </c>
      <c r="B5" s="17">
        <v>6335</v>
      </c>
      <c r="C5" s="21" t="s">
        <v>60</v>
      </c>
      <c r="D5" s="17" t="s">
        <v>30</v>
      </c>
      <c r="E5" s="9" t="s">
        <v>35</v>
      </c>
      <c r="F5" s="160">
        <v>8</v>
      </c>
      <c r="G5" s="28"/>
      <c r="H5" s="5">
        <f>F5+G5-P5</f>
        <v>8</v>
      </c>
      <c r="I5" s="11">
        <v>0</v>
      </c>
      <c r="J5" s="72"/>
      <c r="K5" s="72">
        <f t="shared" si="0"/>
        <v>0</v>
      </c>
      <c r="L5" s="66" t="s">
        <v>132</v>
      </c>
      <c r="M5" s="12"/>
      <c r="N5" s="13"/>
      <c r="O5" s="14"/>
      <c r="P5" s="37">
        <f t="shared" si="1"/>
        <v>0</v>
      </c>
      <c r="Q5" s="103">
        <f t="shared" si="2"/>
        <v>0</v>
      </c>
    </row>
    <row r="6" spans="1:17" ht="15">
      <c r="A6" s="8">
        <v>24</v>
      </c>
      <c r="B6" s="17">
        <v>8512</v>
      </c>
      <c r="C6" s="21" t="s">
        <v>61</v>
      </c>
      <c r="D6" s="17" t="s">
        <v>33</v>
      </c>
      <c r="E6" s="9" t="s">
        <v>35</v>
      </c>
      <c r="F6" s="160">
        <v>6</v>
      </c>
      <c r="G6" s="28"/>
      <c r="H6" s="5">
        <f>F6+G6-P6</f>
        <v>6</v>
      </c>
      <c r="I6" s="11">
        <v>0</v>
      </c>
      <c r="J6" s="72">
        <v>1033.9</v>
      </c>
      <c r="K6" s="72">
        <f t="shared" si="0"/>
        <v>6203.400000000001</v>
      </c>
      <c r="L6" s="66" t="s">
        <v>132</v>
      </c>
      <c r="M6" s="12"/>
      <c r="N6" s="13"/>
      <c r="O6" s="14"/>
      <c r="P6" s="37">
        <f t="shared" si="1"/>
        <v>0</v>
      </c>
      <c r="Q6" s="103">
        <f t="shared" si="2"/>
        <v>0</v>
      </c>
    </row>
    <row r="7" spans="1:17" ht="15">
      <c r="A7" s="8">
        <v>26</v>
      </c>
      <c r="B7" s="17">
        <v>962913</v>
      </c>
      <c r="C7" s="21" t="s">
        <v>44</v>
      </c>
      <c r="D7" s="17" t="s">
        <v>32</v>
      </c>
      <c r="E7" s="9" t="s">
        <v>35</v>
      </c>
      <c r="F7" s="160">
        <v>10</v>
      </c>
      <c r="G7" s="19"/>
      <c r="H7" s="5">
        <f>F7+G7-P7</f>
        <v>10</v>
      </c>
      <c r="I7" s="11">
        <v>0</v>
      </c>
      <c r="J7" s="72"/>
      <c r="K7" s="72">
        <f t="shared" si="0"/>
        <v>0</v>
      </c>
      <c r="L7" s="66" t="s">
        <v>132</v>
      </c>
      <c r="M7" s="12"/>
      <c r="N7" s="13"/>
      <c r="O7" s="14"/>
      <c r="P7" s="37">
        <f t="shared" si="1"/>
        <v>0</v>
      </c>
      <c r="Q7" s="103">
        <f t="shared" si="2"/>
        <v>0</v>
      </c>
    </row>
    <row r="8" spans="1:17" ht="15">
      <c r="A8" s="8">
        <v>27</v>
      </c>
      <c r="B8" s="17">
        <v>963719</v>
      </c>
      <c r="C8" s="21" t="s">
        <v>45</v>
      </c>
      <c r="D8" s="17" t="s">
        <v>32</v>
      </c>
      <c r="E8" s="9" t="s">
        <v>35</v>
      </c>
      <c r="F8" s="160">
        <v>7</v>
      </c>
      <c r="G8" s="19"/>
      <c r="H8" s="5">
        <f>F8+G8-P8</f>
        <v>7</v>
      </c>
      <c r="I8" s="11">
        <v>0</v>
      </c>
      <c r="J8" s="72"/>
      <c r="K8" s="72">
        <f t="shared" si="0"/>
        <v>0</v>
      </c>
      <c r="L8" s="66" t="s">
        <v>132</v>
      </c>
      <c r="M8" s="12"/>
      <c r="N8" s="13"/>
      <c r="O8" s="14"/>
      <c r="P8" s="37">
        <f t="shared" si="1"/>
        <v>0</v>
      </c>
      <c r="Q8" s="103">
        <f t="shared" si="2"/>
        <v>0</v>
      </c>
    </row>
    <row r="9" spans="1:17" ht="15">
      <c r="A9" s="8">
        <v>28</v>
      </c>
      <c r="B9" s="17">
        <v>963714</v>
      </c>
      <c r="C9" s="21" t="s">
        <v>62</v>
      </c>
      <c r="D9" s="17" t="s">
        <v>32</v>
      </c>
      <c r="E9" s="9" t="s">
        <v>35</v>
      </c>
      <c r="F9" s="160">
        <v>2</v>
      </c>
      <c r="G9" s="19"/>
      <c r="H9" s="5">
        <f>F9+G9-P9</f>
        <v>2</v>
      </c>
      <c r="I9" s="11">
        <v>0</v>
      </c>
      <c r="J9" s="72"/>
      <c r="K9" s="72">
        <f t="shared" si="0"/>
        <v>0</v>
      </c>
      <c r="L9" s="66" t="s">
        <v>132</v>
      </c>
      <c r="M9" s="12"/>
      <c r="N9" s="13"/>
      <c r="O9" s="14"/>
      <c r="P9" s="37">
        <f t="shared" si="1"/>
        <v>0</v>
      </c>
      <c r="Q9" s="103">
        <f t="shared" si="2"/>
        <v>0</v>
      </c>
    </row>
    <row r="10" spans="1:17" ht="15">
      <c r="A10" s="8">
        <v>29</v>
      </c>
      <c r="B10" s="17">
        <v>962921</v>
      </c>
      <c r="C10" s="21" t="s">
        <v>47</v>
      </c>
      <c r="D10" s="17" t="s">
        <v>32</v>
      </c>
      <c r="E10" s="9" t="s">
        <v>35</v>
      </c>
      <c r="F10" s="160">
        <v>6</v>
      </c>
      <c r="G10" s="19"/>
      <c r="H10" s="5">
        <f>F10+G10-P10</f>
        <v>6</v>
      </c>
      <c r="I10" s="11">
        <v>0</v>
      </c>
      <c r="J10" s="72"/>
      <c r="K10" s="72">
        <f t="shared" si="0"/>
        <v>0</v>
      </c>
      <c r="L10" s="66" t="s">
        <v>132</v>
      </c>
      <c r="M10" s="12"/>
      <c r="N10" s="13"/>
      <c r="O10" s="14"/>
      <c r="P10" s="37">
        <f t="shared" si="1"/>
        <v>0</v>
      </c>
      <c r="Q10" s="103">
        <f t="shared" si="2"/>
        <v>0</v>
      </c>
    </row>
    <row r="11" spans="1:17" ht="15">
      <c r="A11" s="8">
        <v>30</v>
      </c>
      <c r="B11" s="17">
        <v>963361</v>
      </c>
      <c r="C11" s="21" t="s">
        <v>48</v>
      </c>
      <c r="D11" s="17" t="s">
        <v>32</v>
      </c>
      <c r="E11" s="9" t="s">
        <v>35</v>
      </c>
      <c r="F11" s="160">
        <v>4</v>
      </c>
      <c r="G11" s="19"/>
      <c r="H11" s="5">
        <f>F11+G11-P11</f>
        <v>4</v>
      </c>
      <c r="I11" s="11">
        <v>0</v>
      </c>
      <c r="J11" s="72"/>
      <c r="K11" s="72">
        <f t="shared" si="0"/>
        <v>0</v>
      </c>
      <c r="L11" s="66" t="s">
        <v>132</v>
      </c>
      <c r="M11" s="12"/>
      <c r="N11" s="13"/>
      <c r="O11" s="14"/>
      <c r="P11" s="37">
        <f t="shared" si="1"/>
        <v>0</v>
      </c>
      <c r="Q11" s="103">
        <f t="shared" si="2"/>
        <v>0</v>
      </c>
    </row>
    <row r="12" spans="1:17" ht="15">
      <c r="A12" s="8">
        <v>31</v>
      </c>
      <c r="B12" s="17">
        <v>996512</v>
      </c>
      <c r="C12" s="21" t="s">
        <v>63</v>
      </c>
      <c r="D12" s="17" t="s">
        <v>32</v>
      </c>
      <c r="E12" s="9" t="s">
        <v>35</v>
      </c>
      <c r="F12" s="160">
        <v>4</v>
      </c>
      <c r="G12" s="19"/>
      <c r="H12" s="5">
        <f>F12+G12-P12</f>
        <v>4</v>
      </c>
      <c r="I12" s="11">
        <v>0</v>
      </c>
      <c r="J12" s="72"/>
      <c r="K12" s="72">
        <f t="shared" si="0"/>
        <v>0</v>
      </c>
      <c r="L12" s="66" t="s">
        <v>132</v>
      </c>
      <c r="M12" s="12"/>
      <c r="N12" s="13"/>
      <c r="O12" s="14"/>
      <c r="P12" s="37">
        <f t="shared" si="1"/>
        <v>0</v>
      </c>
      <c r="Q12" s="103">
        <f t="shared" si="2"/>
        <v>0</v>
      </c>
    </row>
    <row r="13" spans="1:17" ht="15">
      <c r="A13" s="8">
        <v>32</v>
      </c>
      <c r="B13" s="17">
        <v>32821220</v>
      </c>
      <c r="C13" s="21" t="s">
        <v>64</v>
      </c>
      <c r="D13" s="17" t="s">
        <v>33</v>
      </c>
      <c r="E13" s="9" t="s">
        <v>35</v>
      </c>
      <c r="F13" s="160">
        <v>10</v>
      </c>
      <c r="G13" s="19"/>
      <c r="H13" s="5">
        <f>F13+G13-P13</f>
        <v>10</v>
      </c>
      <c r="I13" s="11">
        <v>0</v>
      </c>
      <c r="J13" s="72">
        <v>38.51</v>
      </c>
      <c r="K13" s="72">
        <f t="shared" si="0"/>
        <v>385.09999999999997</v>
      </c>
      <c r="L13" s="66" t="s">
        <v>132</v>
      </c>
      <c r="M13" s="12"/>
      <c r="N13" s="13"/>
      <c r="O13" s="14"/>
      <c r="P13" s="37">
        <f t="shared" si="1"/>
        <v>0</v>
      </c>
      <c r="Q13" s="103">
        <f t="shared" si="2"/>
        <v>0</v>
      </c>
    </row>
    <row r="14" spans="1:17" ht="15">
      <c r="A14" s="8">
        <v>33</v>
      </c>
      <c r="B14" s="19">
        <v>997592</v>
      </c>
      <c r="C14" s="21" t="s">
        <v>65</v>
      </c>
      <c r="D14" s="19" t="s">
        <v>33</v>
      </c>
      <c r="E14" s="9" t="s">
        <v>35</v>
      </c>
      <c r="F14" s="160">
        <v>500</v>
      </c>
      <c r="G14" s="19"/>
      <c r="H14" s="5">
        <f>F14+G14-P14</f>
        <v>500</v>
      </c>
      <c r="I14" s="11">
        <v>0</v>
      </c>
      <c r="J14" s="72">
        <v>3.92</v>
      </c>
      <c r="K14" s="72">
        <f t="shared" si="0"/>
        <v>1960</v>
      </c>
      <c r="L14" s="66" t="s">
        <v>132</v>
      </c>
      <c r="M14" s="12"/>
      <c r="N14" s="13"/>
      <c r="O14" s="14"/>
      <c r="P14" s="37">
        <f t="shared" si="1"/>
        <v>0</v>
      </c>
      <c r="Q14" s="103">
        <f t="shared" si="2"/>
        <v>0</v>
      </c>
    </row>
    <row r="15" spans="1:17" ht="15">
      <c r="A15" s="8">
        <v>34</v>
      </c>
      <c r="B15" s="17">
        <v>950003</v>
      </c>
      <c r="C15" s="21" t="s">
        <v>49</v>
      </c>
      <c r="D15" s="17" t="s">
        <v>33</v>
      </c>
      <c r="E15" s="9" t="s">
        <v>35</v>
      </c>
      <c r="F15" s="160">
        <v>3</v>
      </c>
      <c r="G15" s="19"/>
      <c r="H15" s="5">
        <f>F15+G15-P15</f>
        <v>3</v>
      </c>
      <c r="I15" s="11">
        <v>0</v>
      </c>
      <c r="J15" s="72"/>
      <c r="K15" s="72">
        <f t="shared" si="0"/>
        <v>0</v>
      </c>
      <c r="L15" s="66" t="s">
        <v>132</v>
      </c>
      <c r="M15" s="12"/>
      <c r="N15" s="13"/>
      <c r="O15" s="14"/>
      <c r="P15" s="37">
        <f t="shared" si="1"/>
        <v>0</v>
      </c>
      <c r="Q15" s="103">
        <f t="shared" si="2"/>
        <v>0</v>
      </c>
    </row>
    <row r="16" spans="1:17" ht="15">
      <c r="A16" s="8">
        <v>35</v>
      </c>
      <c r="B16" s="19">
        <v>961210</v>
      </c>
      <c r="C16" s="22" t="s">
        <v>46</v>
      </c>
      <c r="D16" s="17" t="s">
        <v>32</v>
      </c>
      <c r="E16" s="9" t="s">
        <v>35</v>
      </c>
      <c r="F16" s="160">
        <v>18</v>
      </c>
      <c r="G16" s="19"/>
      <c r="H16" s="5">
        <f>F16+G16-P16</f>
        <v>18</v>
      </c>
      <c r="I16" s="11">
        <v>0</v>
      </c>
      <c r="J16" s="72"/>
      <c r="K16" s="72">
        <f t="shared" si="0"/>
        <v>0</v>
      </c>
      <c r="L16" s="66" t="s">
        <v>132</v>
      </c>
      <c r="M16" s="12"/>
      <c r="N16" s="13"/>
      <c r="O16" s="14"/>
      <c r="P16" s="37">
        <f t="shared" si="1"/>
        <v>0</v>
      </c>
      <c r="Q16" s="103">
        <f t="shared" si="2"/>
        <v>0</v>
      </c>
    </row>
    <row r="17" spans="1:17" ht="15">
      <c r="A17" s="8">
        <v>36</v>
      </c>
      <c r="B17" s="19">
        <v>966925</v>
      </c>
      <c r="C17" s="22" t="s">
        <v>66</v>
      </c>
      <c r="D17" s="17" t="s">
        <v>32</v>
      </c>
      <c r="E17" s="9" t="s">
        <v>35</v>
      </c>
      <c r="F17" s="160">
        <v>6</v>
      </c>
      <c r="G17" s="19"/>
      <c r="H17" s="5">
        <f>F17+G17-P17</f>
        <v>6</v>
      </c>
      <c r="I17" s="11">
        <v>0</v>
      </c>
      <c r="J17" s="72"/>
      <c r="K17" s="72">
        <f t="shared" si="0"/>
        <v>0</v>
      </c>
      <c r="L17" s="66" t="s">
        <v>132</v>
      </c>
      <c r="M17" s="12"/>
      <c r="N17" s="13"/>
      <c r="O17" s="14"/>
      <c r="P17" s="37">
        <f t="shared" si="1"/>
        <v>0</v>
      </c>
      <c r="Q17" s="103">
        <f t="shared" si="2"/>
        <v>0</v>
      </c>
    </row>
    <row r="18" spans="1:17" ht="15">
      <c r="A18" s="8">
        <v>37</v>
      </c>
      <c r="B18" s="17">
        <v>968101</v>
      </c>
      <c r="C18" s="18" t="s">
        <v>50</v>
      </c>
      <c r="D18" s="17" t="s">
        <v>32</v>
      </c>
      <c r="E18" s="9" t="s">
        <v>35</v>
      </c>
      <c r="F18" s="160">
        <v>8</v>
      </c>
      <c r="G18" s="19"/>
      <c r="H18" s="5">
        <f>F18+G18-P18</f>
        <v>8</v>
      </c>
      <c r="I18" s="11">
        <v>0</v>
      </c>
      <c r="J18" s="72"/>
      <c r="K18" s="72">
        <f t="shared" si="0"/>
        <v>0</v>
      </c>
      <c r="L18" s="66" t="s">
        <v>132</v>
      </c>
      <c r="M18" s="12"/>
      <c r="N18" s="13"/>
      <c r="O18" s="14"/>
      <c r="P18" s="37">
        <f t="shared" si="1"/>
        <v>0</v>
      </c>
      <c r="Q18" s="103">
        <f t="shared" si="2"/>
        <v>0</v>
      </c>
    </row>
    <row r="19" spans="1:17" ht="15">
      <c r="A19" s="8">
        <v>38</v>
      </c>
      <c r="B19" s="17">
        <v>967519</v>
      </c>
      <c r="C19" s="18" t="s">
        <v>67</v>
      </c>
      <c r="D19" s="17" t="s">
        <v>32</v>
      </c>
      <c r="E19" s="9" t="s">
        <v>35</v>
      </c>
      <c r="F19" s="160">
        <v>27</v>
      </c>
      <c r="G19" s="19"/>
      <c r="H19" s="5">
        <f>F19+G19-P19</f>
        <v>27</v>
      </c>
      <c r="I19" s="11">
        <v>0</v>
      </c>
      <c r="J19" s="72"/>
      <c r="K19" s="72">
        <f t="shared" si="0"/>
        <v>0</v>
      </c>
      <c r="L19" s="66" t="s">
        <v>132</v>
      </c>
      <c r="M19" s="12"/>
      <c r="N19" s="13"/>
      <c r="O19" s="14"/>
      <c r="P19" s="37">
        <f t="shared" si="1"/>
        <v>0</v>
      </c>
      <c r="Q19" s="103">
        <f t="shared" si="2"/>
        <v>0</v>
      </c>
    </row>
    <row r="20" spans="1:17" ht="15.75" thickBot="1">
      <c r="A20" s="30">
        <v>39</v>
      </c>
      <c r="B20" s="31">
        <v>991375</v>
      </c>
      <c r="C20" s="32" t="s">
        <v>68</v>
      </c>
      <c r="D20" s="31" t="s">
        <v>33</v>
      </c>
      <c r="E20" s="23" t="s">
        <v>35</v>
      </c>
      <c r="F20" s="275">
        <v>0</v>
      </c>
      <c r="G20" s="34"/>
      <c r="H20" s="36">
        <f>F20+G20-P20</f>
        <v>0</v>
      </c>
      <c r="I20" s="24">
        <v>0</v>
      </c>
      <c r="J20" s="70"/>
      <c r="K20" s="70">
        <f t="shared" si="0"/>
        <v>0</v>
      </c>
      <c r="L20" s="66" t="s">
        <v>132</v>
      </c>
      <c r="M20" s="25"/>
      <c r="N20" s="26"/>
      <c r="O20" s="27"/>
      <c r="P20" s="135">
        <f t="shared" si="1"/>
        <v>0</v>
      </c>
      <c r="Q20" s="104">
        <f t="shared" si="2"/>
        <v>0</v>
      </c>
    </row>
    <row r="21" spans="1:17" ht="15.75" thickBot="1">
      <c r="A21" s="244"/>
      <c r="B21" s="245"/>
      <c r="C21" s="41" t="s">
        <v>76</v>
      </c>
      <c r="D21" s="255" t="s">
        <v>36</v>
      </c>
      <c r="E21" s="255"/>
      <c r="F21" s="48">
        <f>SUM(F3:F20)</f>
        <v>658</v>
      </c>
      <c r="G21" s="51">
        <f>SUM(G3:G20)</f>
        <v>0</v>
      </c>
      <c r="H21" s="49">
        <f>SUM(H3:H20)</f>
        <v>658</v>
      </c>
      <c r="I21" s="49">
        <f>SUM(I3:I20)</f>
        <v>0</v>
      </c>
      <c r="J21" s="68" t="s">
        <v>69</v>
      </c>
      <c r="K21" s="78">
        <f>SUM(K3:K20)</f>
        <v>26073.920000000002</v>
      </c>
      <c r="L21" s="83" t="s">
        <v>69</v>
      </c>
      <c r="M21" s="252"/>
      <c r="N21" s="256"/>
      <c r="O21" s="256"/>
      <c r="P21" s="50">
        <f>SUM(P3:P20)</f>
        <v>0</v>
      </c>
      <c r="Q21" s="62">
        <f>SUM(Q3:Q20)</f>
        <v>0</v>
      </c>
    </row>
    <row r="22" spans="1:17" ht="15">
      <c r="A22" s="8">
        <v>8</v>
      </c>
      <c r="B22" s="9" t="s">
        <v>43</v>
      </c>
      <c r="C22" s="10" t="s">
        <v>56</v>
      </c>
      <c r="D22" s="9" t="s">
        <v>32</v>
      </c>
      <c r="E22" s="9" t="s">
        <v>35</v>
      </c>
      <c r="F22" s="28">
        <v>25</v>
      </c>
      <c r="G22" s="19"/>
      <c r="H22" s="5">
        <f>F22+G22-P22</f>
        <v>25</v>
      </c>
      <c r="I22" s="11">
        <v>0</v>
      </c>
      <c r="J22" s="72">
        <v>75.32</v>
      </c>
      <c r="K22" s="72">
        <f t="shared" si="0"/>
        <v>1882.9999999999998</v>
      </c>
      <c r="L22" s="66" t="s">
        <v>100</v>
      </c>
      <c r="M22" s="12"/>
      <c r="N22" s="13"/>
      <c r="O22" s="14"/>
      <c r="P22" s="37">
        <f t="shared" si="1"/>
        <v>0</v>
      </c>
      <c r="Q22" s="103">
        <f t="shared" si="2"/>
        <v>0</v>
      </c>
    </row>
    <row r="23" spans="1:17" ht="15">
      <c r="A23" s="8">
        <v>9</v>
      </c>
      <c r="B23" s="9" t="s">
        <v>38</v>
      </c>
      <c r="C23" s="10" t="s">
        <v>51</v>
      </c>
      <c r="D23" s="9" t="s">
        <v>32</v>
      </c>
      <c r="E23" s="9" t="s">
        <v>35</v>
      </c>
      <c r="F23" s="28">
        <v>50</v>
      </c>
      <c r="G23" s="19"/>
      <c r="H23" s="5">
        <f>F23+G23-P23</f>
        <v>50</v>
      </c>
      <c r="I23" s="11">
        <v>0</v>
      </c>
      <c r="J23" s="72">
        <v>34.95</v>
      </c>
      <c r="K23" s="72">
        <f t="shared" si="0"/>
        <v>1747.5000000000002</v>
      </c>
      <c r="L23" s="66" t="s">
        <v>100</v>
      </c>
      <c r="M23" s="12"/>
      <c r="N23" s="13"/>
      <c r="O23" s="14"/>
      <c r="P23" s="37">
        <f t="shared" si="1"/>
        <v>0</v>
      </c>
      <c r="Q23" s="103">
        <f t="shared" si="2"/>
        <v>0</v>
      </c>
    </row>
    <row r="24" spans="1:17" ht="15.75" thickBot="1">
      <c r="A24" s="8">
        <v>12</v>
      </c>
      <c r="B24" s="23" t="s">
        <v>39</v>
      </c>
      <c r="C24" s="55" t="s">
        <v>52</v>
      </c>
      <c r="D24" s="23" t="s">
        <v>32</v>
      </c>
      <c r="E24" s="23" t="s">
        <v>35</v>
      </c>
      <c r="F24" s="23">
        <v>25</v>
      </c>
      <c r="G24" s="23"/>
      <c r="H24" s="56">
        <f>F24+G24-P24</f>
        <v>25</v>
      </c>
      <c r="I24" s="23">
        <v>0</v>
      </c>
      <c r="J24" s="72">
        <v>6.22</v>
      </c>
      <c r="K24" s="70">
        <f>H24*J24</f>
        <v>155.5</v>
      </c>
      <c r="L24" s="66" t="s">
        <v>100</v>
      </c>
      <c r="M24" s="81"/>
      <c r="N24" s="54"/>
      <c r="O24" s="57"/>
      <c r="P24" s="37">
        <f t="shared" si="1"/>
        <v>0</v>
      </c>
      <c r="Q24" s="106">
        <f>P24*J24</f>
        <v>0</v>
      </c>
    </row>
    <row r="25" spans="1:17" ht="15.75" thickBot="1">
      <c r="A25" s="244"/>
      <c r="B25" s="245"/>
      <c r="C25" s="63" t="s">
        <v>95</v>
      </c>
      <c r="D25" s="249" t="s">
        <v>36</v>
      </c>
      <c r="E25" s="250"/>
      <c r="F25" s="48">
        <f>SUM(F22:F24)</f>
        <v>100</v>
      </c>
      <c r="G25" s="221">
        <f>SUM(G22:G24)</f>
        <v>0</v>
      </c>
      <c r="H25" s="49">
        <f>SUM(H22:H24)</f>
        <v>100</v>
      </c>
      <c r="I25" s="49">
        <f>SUM(I22:I24)</f>
        <v>0</v>
      </c>
      <c r="J25" s="68" t="s">
        <v>69</v>
      </c>
      <c r="K25" s="78">
        <f>SUM(K22:K24)</f>
        <v>3786</v>
      </c>
      <c r="L25" s="68" t="s">
        <v>69</v>
      </c>
      <c r="M25" s="257"/>
      <c r="N25" s="257"/>
      <c r="O25" s="252"/>
      <c r="P25" s="50">
        <f>SUM(P22:P24)</f>
        <v>0</v>
      </c>
      <c r="Q25" s="62">
        <f>SUM(Q22:Q24)</f>
        <v>0</v>
      </c>
    </row>
    <row r="26" spans="1:17" ht="15">
      <c r="A26" s="1">
        <v>7</v>
      </c>
      <c r="B26" s="276"/>
      <c r="C26" s="92" t="s">
        <v>96</v>
      </c>
      <c r="D26" s="9" t="s">
        <v>94</v>
      </c>
      <c r="E26" s="9" t="s">
        <v>35</v>
      </c>
      <c r="F26" s="2">
        <v>0</v>
      </c>
      <c r="G26" s="2">
        <v>20</v>
      </c>
      <c r="H26" s="39">
        <f>F26+G26-P26</f>
        <v>20</v>
      </c>
      <c r="I26" s="2">
        <v>0</v>
      </c>
      <c r="J26" s="65">
        <v>9.6</v>
      </c>
      <c r="K26" s="65">
        <f>H26*J26</f>
        <v>192</v>
      </c>
      <c r="L26" s="73" t="s">
        <v>161</v>
      </c>
      <c r="M26" s="277"/>
      <c r="N26" s="131"/>
      <c r="O26" s="232"/>
      <c r="P26" s="229">
        <f>M26+N26+O26</f>
        <v>0</v>
      </c>
      <c r="Q26" s="278">
        <f>P26*J26</f>
        <v>0</v>
      </c>
    </row>
    <row r="27" spans="1:17" ht="15.75" thickBot="1">
      <c r="A27" s="8">
        <v>8</v>
      </c>
      <c r="B27" s="93" t="s">
        <v>69</v>
      </c>
      <c r="C27" s="176" t="s">
        <v>97</v>
      </c>
      <c r="D27" s="177" t="s">
        <v>94</v>
      </c>
      <c r="E27" s="177" t="s">
        <v>35</v>
      </c>
      <c r="F27" s="177">
        <v>0</v>
      </c>
      <c r="G27" s="177">
        <v>48</v>
      </c>
      <c r="H27" s="179">
        <f>F27+G27-P27</f>
        <v>48</v>
      </c>
      <c r="I27" s="177">
        <v>0</v>
      </c>
      <c r="J27" s="180">
        <v>9.6</v>
      </c>
      <c r="K27" s="180">
        <f>H27*J27</f>
        <v>460.79999999999995</v>
      </c>
      <c r="L27" s="181" t="s">
        <v>161</v>
      </c>
      <c r="M27" s="182"/>
      <c r="N27" s="215"/>
      <c r="O27" s="57"/>
      <c r="P27" s="183">
        <f>M27+N27+O27</f>
        <v>0</v>
      </c>
      <c r="Q27" s="184">
        <f>P27*J27</f>
        <v>0</v>
      </c>
    </row>
    <row r="28" spans="1:17" ht="15.75" thickBot="1">
      <c r="A28" s="244"/>
      <c r="B28" s="245"/>
      <c r="C28" s="170" t="s">
        <v>118</v>
      </c>
      <c r="D28" s="263" t="s">
        <v>36</v>
      </c>
      <c r="E28" s="264"/>
      <c r="F28" s="274">
        <f>SUM(F26:F27)</f>
        <v>0</v>
      </c>
      <c r="G28" s="172">
        <f>SUM(G26:G27)</f>
        <v>68</v>
      </c>
      <c r="H28" s="172">
        <f>SUM(H26:H27)</f>
        <v>68</v>
      </c>
      <c r="I28" s="172">
        <f>SUM(I26:I27)</f>
        <v>0</v>
      </c>
      <c r="J28" s="173" t="s">
        <v>69</v>
      </c>
      <c r="K28" s="174">
        <f>SUM(K26:K27)</f>
        <v>652.8</v>
      </c>
      <c r="L28" s="173" t="s">
        <v>69</v>
      </c>
      <c r="M28" s="258"/>
      <c r="N28" s="260"/>
      <c r="O28" s="259"/>
      <c r="P28" s="167">
        <f>SUM(P26:P27)</f>
        <v>0</v>
      </c>
      <c r="Q28" s="89">
        <f>SUM(Q26:Q27)</f>
        <v>0</v>
      </c>
    </row>
    <row r="29" spans="1:17" ht="15.75" thickBot="1">
      <c r="A29" s="244"/>
      <c r="B29" s="245"/>
      <c r="C29" s="113"/>
      <c r="D29" s="251" t="s">
        <v>36</v>
      </c>
      <c r="E29" s="252"/>
      <c r="F29" s="87"/>
      <c r="G29" s="87"/>
      <c r="H29" s="87"/>
      <c r="I29" s="87"/>
      <c r="J29" s="62" t="s">
        <v>69</v>
      </c>
      <c r="K29" s="62"/>
      <c r="L29" s="79" t="s">
        <v>69</v>
      </c>
      <c r="M29" s="268"/>
      <c r="N29" s="269"/>
      <c r="O29" s="270"/>
      <c r="P29" s="87"/>
      <c r="Q29" s="62"/>
    </row>
  </sheetData>
  <sheetProtection/>
  <autoFilter ref="A1:Q29"/>
  <mergeCells count="13">
    <mergeCell ref="A28:B28"/>
    <mergeCell ref="A29:B29"/>
    <mergeCell ref="M29:O29"/>
    <mergeCell ref="M21:O21"/>
    <mergeCell ref="D29:E29"/>
    <mergeCell ref="M28:O28"/>
    <mergeCell ref="D28:E28"/>
    <mergeCell ref="D2:Q2"/>
    <mergeCell ref="A25:B25"/>
    <mergeCell ref="A21:B21"/>
    <mergeCell ref="D25:E25"/>
    <mergeCell ref="M25:O25"/>
    <mergeCell ref="D21:E21"/>
  </mergeCells>
  <hyperlinks>
    <hyperlink ref="C22" r:id="rId1" display="http://electro-mpo.ru/card22045.html"/>
    <hyperlink ref="C23" r:id="rId2" display="http://electro-mpo.ru/card7743.html"/>
    <hyperlink ref="C16" location="'Моюшие средство для посуды'!A1" display="Моющее средство для посуды. "/>
    <hyperlink ref="C17" location="'Туалетное мыло Тик-Так '!A1" display="Туалетное мыло. Тик-Так"/>
    <hyperlink ref="C24" r:id="rId3" display="http://electro-mpo.ru/card2510.htm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T109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6.7109375" style="0" bestFit="1" customWidth="1"/>
    <col min="2" max="2" width="10.7109375" style="0" customWidth="1"/>
    <col min="3" max="3" width="45.7109375" style="0" customWidth="1"/>
    <col min="4" max="4" width="6.7109375" style="0" customWidth="1"/>
    <col min="5" max="5" width="5.421875" style="0" bestFit="1" customWidth="1"/>
    <col min="6" max="7" width="8.7109375" style="0" customWidth="1"/>
    <col min="8" max="9" width="10.7109375" style="0" customWidth="1"/>
    <col min="10" max="10" width="8.7109375" style="0" customWidth="1"/>
    <col min="11" max="12" width="7.28125" style="0" customWidth="1"/>
    <col min="13" max="14" width="9.421875" style="0" customWidth="1"/>
    <col min="15" max="19" width="6.7109375" style="0" customWidth="1"/>
    <col min="20" max="20" width="9.57421875" style="0" bestFit="1" customWidth="1"/>
  </cols>
  <sheetData>
    <row r="1" spans="1:20" ht="49.5" customHeight="1" thickBot="1">
      <c r="A1" s="40" t="s">
        <v>0</v>
      </c>
      <c r="B1" s="219" t="s">
        <v>2</v>
      </c>
      <c r="C1" s="219" t="s">
        <v>1</v>
      </c>
      <c r="D1" s="42" t="s">
        <v>3</v>
      </c>
      <c r="E1" s="219" t="s">
        <v>4</v>
      </c>
      <c r="F1" s="43" t="s">
        <v>162</v>
      </c>
      <c r="G1" s="43" t="s">
        <v>72</v>
      </c>
      <c r="H1" s="43" t="s">
        <v>91</v>
      </c>
      <c r="I1" s="43" t="s">
        <v>82</v>
      </c>
      <c r="J1" s="43" t="s">
        <v>71</v>
      </c>
      <c r="K1" s="43" t="s">
        <v>57</v>
      </c>
      <c r="L1" s="44" t="s">
        <v>8</v>
      </c>
      <c r="M1" s="219" t="s">
        <v>34</v>
      </c>
      <c r="N1" s="80" t="s">
        <v>130</v>
      </c>
      <c r="O1" s="45" t="s">
        <v>163</v>
      </c>
      <c r="P1" s="46" t="s">
        <v>164</v>
      </c>
      <c r="Q1" s="46" t="s">
        <v>165</v>
      </c>
      <c r="R1" s="45" t="s">
        <v>166</v>
      </c>
      <c r="S1" s="47" t="s">
        <v>74</v>
      </c>
      <c r="T1" s="219" t="s">
        <v>34</v>
      </c>
    </row>
    <row r="2" spans="1:20" ht="15" customHeight="1" thickBot="1">
      <c r="A2" s="52"/>
      <c r="B2" s="53"/>
      <c r="C2" s="64" t="s">
        <v>75</v>
      </c>
      <c r="D2" s="239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71"/>
      <c r="T2" s="241"/>
    </row>
    <row r="3" spans="1:20" ht="15">
      <c r="A3" s="1">
        <v>1</v>
      </c>
      <c r="B3" s="2">
        <v>6775</v>
      </c>
      <c r="C3" s="38" t="s">
        <v>10</v>
      </c>
      <c r="D3" s="2" t="s">
        <v>30</v>
      </c>
      <c r="E3" s="2" t="s">
        <v>9</v>
      </c>
      <c r="F3" s="108">
        <v>27</v>
      </c>
      <c r="G3" s="2">
        <v>40</v>
      </c>
      <c r="H3" s="107" t="s">
        <v>101</v>
      </c>
      <c r="I3" s="2"/>
      <c r="J3" s="39">
        <f>F3+G3-S3</f>
        <v>67</v>
      </c>
      <c r="K3" s="2">
        <v>46</v>
      </c>
      <c r="L3" s="65">
        <v>1542.37</v>
      </c>
      <c r="M3" s="73">
        <f aca="true" t="shared" si="0" ref="M3:M13">J3*L3</f>
        <v>103338.79</v>
      </c>
      <c r="N3" s="86" t="s">
        <v>131</v>
      </c>
      <c r="O3" s="29"/>
      <c r="P3" s="131"/>
      <c r="Q3" s="161"/>
      <c r="R3" s="230"/>
      <c r="S3" s="134">
        <f>O3+P3+Q3+R3</f>
        <v>0</v>
      </c>
      <c r="T3" s="102">
        <f aca="true" t="shared" si="1" ref="T3:T13">S3*L3</f>
        <v>0</v>
      </c>
    </row>
    <row r="4" spans="1:20" ht="15">
      <c r="A4" s="8">
        <v>2</v>
      </c>
      <c r="B4" s="9">
        <v>8035</v>
      </c>
      <c r="C4" s="10" t="s">
        <v>11</v>
      </c>
      <c r="D4" s="9" t="s">
        <v>31</v>
      </c>
      <c r="E4" s="9" t="s">
        <v>9</v>
      </c>
      <c r="F4" s="109">
        <v>8</v>
      </c>
      <c r="G4" s="11">
        <v>8</v>
      </c>
      <c r="H4" s="107" t="s">
        <v>101</v>
      </c>
      <c r="I4" s="4"/>
      <c r="J4" s="5">
        <f aca="true" t="shared" si="2" ref="J4:J50">F4+G4-S4</f>
        <v>16</v>
      </c>
      <c r="K4" s="11">
        <v>11</v>
      </c>
      <c r="L4" s="72">
        <v>1364.41</v>
      </c>
      <c r="M4" s="72">
        <f t="shared" si="0"/>
        <v>21830.56</v>
      </c>
      <c r="N4" s="66" t="s">
        <v>131</v>
      </c>
      <c r="O4" s="12"/>
      <c r="P4" s="132"/>
      <c r="Q4" s="216"/>
      <c r="R4" s="231"/>
      <c r="S4" s="168">
        <f aca="true" t="shared" si="3" ref="S4:S67">O4+P4+Q4+R4</f>
        <v>0</v>
      </c>
      <c r="T4" s="103">
        <f t="shared" si="1"/>
        <v>0</v>
      </c>
    </row>
    <row r="5" spans="1:20" ht="15">
      <c r="A5" s="8">
        <v>3</v>
      </c>
      <c r="B5" s="9">
        <v>8550</v>
      </c>
      <c r="C5" s="10" t="s">
        <v>12</v>
      </c>
      <c r="D5" s="9" t="s">
        <v>31</v>
      </c>
      <c r="E5" s="9" t="s">
        <v>9</v>
      </c>
      <c r="F5" s="109">
        <v>9</v>
      </c>
      <c r="G5" s="11">
        <v>7</v>
      </c>
      <c r="H5" s="107" t="s">
        <v>101</v>
      </c>
      <c r="I5" s="4"/>
      <c r="J5" s="5">
        <f t="shared" si="2"/>
        <v>16</v>
      </c>
      <c r="K5" s="11">
        <v>11</v>
      </c>
      <c r="L5" s="72">
        <v>1922.03</v>
      </c>
      <c r="M5" s="72">
        <f t="shared" si="0"/>
        <v>30752.48</v>
      </c>
      <c r="N5" s="66" t="s">
        <v>131</v>
      </c>
      <c r="O5" s="12"/>
      <c r="P5" s="132"/>
      <c r="Q5" s="216"/>
      <c r="R5" s="151"/>
      <c r="S5" s="168">
        <f t="shared" si="3"/>
        <v>0</v>
      </c>
      <c r="T5" s="103">
        <f t="shared" si="1"/>
        <v>0</v>
      </c>
    </row>
    <row r="6" spans="1:20" ht="15">
      <c r="A6" s="8">
        <v>4</v>
      </c>
      <c r="B6" s="9">
        <v>6335</v>
      </c>
      <c r="C6" s="10" t="s">
        <v>13</v>
      </c>
      <c r="D6" s="9" t="s">
        <v>73</v>
      </c>
      <c r="E6" s="9" t="s">
        <v>9</v>
      </c>
      <c r="F6" s="109">
        <v>15</v>
      </c>
      <c r="G6" s="11">
        <v>12</v>
      </c>
      <c r="H6" s="107" t="s">
        <v>101</v>
      </c>
      <c r="I6" s="4"/>
      <c r="J6" s="5">
        <f t="shared" si="2"/>
        <v>27</v>
      </c>
      <c r="K6" s="11">
        <v>14</v>
      </c>
      <c r="L6" s="72">
        <v>273.35</v>
      </c>
      <c r="M6" s="72">
        <f t="shared" si="0"/>
        <v>7380.450000000001</v>
      </c>
      <c r="N6" s="66" t="s">
        <v>131</v>
      </c>
      <c r="O6" s="12"/>
      <c r="P6" s="132"/>
      <c r="Q6" s="216"/>
      <c r="R6" s="151"/>
      <c r="S6" s="168">
        <f t="shared" si="3"/>
        <v>0</v>
      </c>
      <c r="T6" s="103">
        <f t="shared" si="1"/>
        <v>0</v>
      </c>
    </row>
    <row r="7" spans="1:20" ht="15">
      <c r="A7" s="8">
        <v>5</v>
      </c>
      <c r="B7" s="9">
        <v>6333</v>
      </c>
      <c r="C7" s="10" t="s">
        <v>14</v>
      </c>
      <c r="D7" s="9" t="s">
        <v>32</v>
      </c>
      <c r="E7" s="9" t="s">
        <v>9</v>
      </c>
      <c r="F7" s="109">
        <v>6</v>
      </c>
      <c r="G7" s="11"/>
      <c r="H7" s="107" t="s">
        <v>101</v>
      </c>
      <c r="I7" s="4"/>
      <c r="J7" s="5">
        <f t="shared" si="2"/>
        <v>6</v>
      </c>
      <c r="K7" s="11">
        <v>0</v>
      </c>
      <c r="L7" s="72"/>
      <c r="M7" s="72">
        <f t="shared" si="0"/>
        <v>0</v>
      </c>
      <c r="N7" s="66" t="s">
        <v>131</v>
      </c>
      <c r="O7" s="12"/>
      <c r="P7" s="13"/>
      <c r="Q7" s="14"/>
      <c r="R7" s="232"/>
      <c r="S7" s="168">
        <f t="shared" si="3"/>
        <v>0</v>
      </c>
      <c r="T7" s="103">
        <f t="shared" si="1"/>
        <v>0</v>
      </c>
    </row>
    <row r="8" spans="1:20" ht="15">
      <c r="A8" s="8">
        <v>6</v>
      </c>
      <c r="B8" s="9">
        <v>6140</v>
      </c>
      <c r="C8" s="10" t="s">
        <v>15</v>
      </c>
      <c r="D8" s="9" t="s">
        <v>30</v>
      </c>
      <c r="E8" s="9" t="s">
        <v>9</v>
      </c>
      <c r="F8" s="109">
        <v>6</v>
      </c>
      <c r="G8" s="11"/>
      <c r="H8" s="107" t="s">
        <v>101</v>
      </c>
      <c r="I8" s="4"/>
      <c r="J8" s="5">
        <f t="shared" si="2"/>
        <v>6</v>
      </c>
      <c r="K8" s="11">
        <v>0</v>
      </c>
      <c r="L8" s="72"/>
      <c r="M8" s="72">
        <f t="shared" si="0"/>
        <v>0</v>
      </c>
      <c r="N8" s="66" t="s">
        <v>131</v>
      </c>
      <c r="O8" s="12"/>
      <c r="P8" s="13"/>
      <c r="Q8" s="14"/>
      <c r="R8" s="232"/>
      <c r="S8" s="168">
        <f t="shared" si="3"/>
        <v>0</v>
      </c>
      <c r="T8" s="103">
        <f t="shared" si="1"/>
        <v>0</v>
      </c>
    </row>
    <row r="9" spans="1:20" ht="15">
      <c r="A9" s="8">
        <v>7</v>
      </c>
      <c r="B9" s="9">
        <v>6974</v>
      </c>
      <c r="C9" s="10" t="s">
        <v>16</v>
      </c>
      <c r="D9" s="9" t="s">
        <v>32</v>
      </c>
      <c r="E9" s="9" t="s">
        <v>9</v>
      </c>
      <c r="F9" s="109">
        <v>3</v>
      </c>
      <c r="G9" s="11"/>
      <c r="H9" s="107" t="s">
        <v>101</v>
      </c>
      <c r="I9" s="4"/>
      <c r="J9" s="5">
        <f t="shared" si="2"/>
        <v>3</v>
      </c>
      <c r="K9" s="11">
        <v>0</v>
      </c>
      <c r="L9" s="72"/>
      <c r="M9" s="72">
        <f t="shared" si="0"/>
        <v>0</v>
      </c>
      <c r="N9" s="66" t="s">
        <v>131</v>
      </c>
      <c r="O9" s="12"/>
      <c r="P9" s="13"/>
      <c r="Q9" s="14"/>
      <c r="R9" s="232"/>
      <c r="S9" s="168">
        <f t="shared" si="3"/>
        <v>0</v>
      </c>
      <c r="T9" s="103">
        <f t="shared" si="1"/>
        <v>0</v>
      </c>
    </row>
    <row r="10" spans="1:20" ht="15">
      <c r="A10" s="8">
        <v>8</v>
      </c>
      <c r="B10" s="9">
        <v>6975</v>
      </c>
      <c r="C10" s="10" t="s">
        <v>17</v>
      </c>
      <c r="D10" s="9" t="s">
        <v>32</v>
      </c>
      <c r="E10" s="9" t="s">
        <v>9</v>
      </c>
      <c r="F10" s="109">
        <v>11</v>
      </c>
      <c r="G10" s="11"/>
      <c r="H10" s="107" t="s">
        <v>101</v>
      </c>
      <c r="I10" s="4"/>
      <c r="J10" s="5">
        <f t="shared" si="2"/>
        <v>11</v>
      </c>
      <c r="K10" s="11">
        <v>0</v>
      </c>
      <c r="L10" s="72"/>
      <c r="M10" s="72">
        <f t="shared" si="0"/>
        <v>0</v>
      </c>
      <c r="N10" s="66" t="s">
        <v>131</v>
      </c>
      <c r="O10" s="12"/>
      <c r="P10" s="13"/>
      <c r="Q10" s="14"/>
      <c r="R10" s="232"/>
      <c r="S10" s="168">
        <f t="shared" si="3"/>
        <v>0</v>
      </c>
      <c r="T10" s="103">
        <f t="shared" si="1"/>
        <v>0</v>
      </c>
    </row>
    <row r="11" spans="1:20" ht="15">
      <c r="A11" s="8">
        <v>9</v>
      </c>
      <c r="B11" s="9">
        <v>6976</v>
      </c>
      <c r="C11" s="10" t="s">
        <v>18</v>
      </c>
      <c r="D11" s="9" t="s">
        <v>32</v>
      </c>
      <c r="E11" s="9" t="s">
        <v>9</v>
      </c>
      <c r="F11" s="109">
        <v>4</v>
      </c>
      <c r="G11" s="11"/>
      <c r="H11" s="107" t="s">
        <v>101</v>
      </c>
      <c r="I11" s="4"/>
      <c r="J11" s="5">
        <f t="shared" si="2"/>
        <v>4</v>
      </c>
      <c r="K11" s="11">
        <v>0</v>
      </c>
      <c r="L11" s="72"/>
      <c r="M11" s="72">
        <f t="shared" si="0"/>
        <v>0</v>
      </c>
      <c r="N11" s="66" t="s">
        <v>131</v>
      </c>
      <c r="O11" s="12"/>
      <c r="P11" s="13"/>
      <c r="Q11" s="14"/>
      <c r="R11" s="232"/>
      <c r="S11" s="168">
        <f t="shared" si="3"/>
        <v>0</v>
      </c>
      <c r="T11" s="103">
        <f t="shared" si="1"/>
        <v>0</v>
      </c>
    </row>
    <row r="12" spans="1:20" ht="15">
      <c r="A12" s="8">
        <v>10</v>
      </c>
      <c r="B12" s="9">
        <v>991375</v>
      </c>
      <c r="C12" s="15" t="s">
        <v>19</v>
      </c>
      <c r="D12" s="9" t="s">
        <v>33</v>
      </c>
      <c r="E12" s="9" t="s">
        <v>9</v>
      </c>
      <c r="F12" s="109">
        <v>120</v>
      </c>
      <c r="G12" s="11"/>
      <c r="H12" s="4" t="s">
        <v>92</v>
      </c>
      <c r="I12" s="4"/>
      <c r="J12" s="5">
        <f t="shared" si="2"/>
        <v>120</v>
      </c>
      <c r="K12" s="11">
        <v>158</v>
      </c>
      <c r="L12" s="72">
        <v>17.81</v>
      </c>
      <c r="M12" s="72">
        <f t="shared" si="0"/>
        <v>2137.2</v>
      </c>
      <c r="N12" s="66" t="s">
        <v>131</v>
      </c>
      <c r="O12" s="85"/>
      <c r="P12" s="132"/>
      <c r="Q12" s="216"/>
      <c r="R12" s="151"/>
      <c r="S12" s="168">
        <f t="shared" si="3"/>
        <v>0</v>
      </c>
      <c r="T12" s="103">
        <f t="shared" si="1"/>
        <v>0</v>
      </c>
    </row>
    <row r="13" spans="1:20" ht="15">
      <c r="A13" s="8">
        <v>11</v>
      </c>
      <c r="B13" s="9">
        <v>992397</v>
      </c>
      <c r="C13" s="16" t="s">
        <v>20</v>
      </c>
      <c r="D13" s="9" t="s">
        <v>32</v>
      </c>
      <c r="E13" s="9" t="s">
        <v>9</v>
      </c>
      <c r="F13" s="109">
        <v>16</v>
      </c>
      <c r="G13" s="11"/>
      <c r="H13" s="4" t="s">
        <v>92</v>
      </c>
      <c r="I13" s="4"/>
      <c r="J13" s="5">
        <f t="shared" si="2"/>
        <v>16</v>
      </c>
      <c r="K13" s="11">
        <v>28</v>
      </c>
      <c r="L13" s="72">
        <v>35.39</v>
      </c>
      <c r="M13" s="72">
        <f t="shared" si="0"/>
        <v>566.24</v>
      </c>
      <c r="N13" s="66" t="s">
        <v>131</v>
      </c>
      <c r="O13" s="85"/>
      <c r="P13" s="132"/>
      <c r="Q13" s="14"/>
      <c r="R13" s="232"/>
      <c r="S13" s="168">
        <f t="shared" si="3"/>
        <v>0</v>
      </c>
      <c r="T13" s="103">
        <f t="shared" si="1"/>
        <v>0</v>
      </c>
    </row>
    <row r="14" spans="1:20" ht="15">
      <c r="A14" s="8">
        <v>12</v>
      </c>
      <c r="B14" s="9">
        <v>966925</v>
      </c>
      <c r="C14" s="16" t="s">
        <v>21</v>
      </c>
      <c r="D14" s="9" t="s">
        <v>32</v>
      </c>
      <c r="E14" s="9" t="s">
        <v>9</v>
      </c>
      <c r="F14" s="109">
        <v>16</v>
      </c>
      <c r="G14" s="11"/>
      <c r="H14" s="4" t="s">
        <v>92</v>
      </c>
      <c r="I14" s="4"/>
      <c r="J14" s="5">
        <f t="shared" si="2"/>
        <v>16</v>
      </c>
      <c r="K14" s="11">
        <v>14</v>
      </c>
      <c r="L14" s="72">
        <v>17.31</v>
      </c>
      <c r="M14" s="72">
        <f>J14*L14</f>
        <v>276.96</v>
      </c>
      <c r="N14" s="66" t="s">
        <v>131</v>
      </c>
      <c r="O14" s="85"/>
      <c r="P14" s="132"/>
      <c r="Q14" s="216"/>
      <c r="R14" s="151"/>
      <c r="S14" s="168">
        <f t="shared" si="3"/>
        <v>0</v>
      </c>
      <c r="T14" s="103">
        <f>S14*L14</f>
        <v>0</v>
      </c>
    </row>
    <row r="15" spans="1:20" ht="15">
      <c r="A15" s="8">
        <v>13</v>
      </c>
      <c r="B15" s="9">
        <v>966300</v>
      </c>
      <c r="C15" s="16" t="s">
        <v>22</v>
      </c>
      <c r="D15" s="9" t="s">
        <v>32</v>
      </c>
      <c r="E15" s="9" t="s">
        <v>9</v>
      </c>
      <c r="F15" s="109">
        <v>23</v>
      </c>
      <c r="G15" s="11"/>
      <c r="H15" s="4" t="s">
        <v>92</v>
      </c>
      <c r="I15" s="4"/>
      <c r="J15" s="5">
        <f t="shared" si="2"/>
        <v>23</v>
      </c>
      <c r="K15" s="11">
        <v>25</v>
      </c>
      <c r="L15" s="72">
        <v>36.08</v>
      </c>
      <c r="M15" s="72">
        <f aca="true" t="shared" si="4" ref="M15:M50">J15*L15</f>
        <v>829.8399999999999</v>
      </c>
      <c r="N15" s="66" t="s">
        <v>131</v>
      </c>
      <c r="O15" s="85"/>
      <c r="P15" s="132"/>
      <c r="Q15" s="216"/>
      <c r="R15" s="151"/>
      <c r="S15" s="168">
        <f t="shared" si="3"/>
        <v>0</v>
      </c>
      <c r="T15" s="103">
        <f aca="true" t="shared" si="5" ref="T15:T50">S15*L15</f>
        <v>0</v>
      </c>
    </row>
    <row r="16" spans="1:20" ht="15">
      <c r="A16" s="8">
        <v>14</v>
      </c>
      <c r="B16" s="9">
        <v>967519</v>
      </c>
      <c r="C16" s="16" t="s">
        <v>23</v>
      </c>
      <c r="D16" s="9" t="s">
        <v>32</v>
      </c>
      <c r="E16" s="9" t="s">
        <v>9</v>
      </c>
      <c r="F16" s="109">
        <v>36</v>
      </c>
      <c r="G16" s="11"/>
      <c r="H16" s="4" t="s">
        <v>92</v>
      </c>
      <c r="I16" s="4"/>
      <c r="J16" s="5">
        <f t="shared" si="2"/>
        <v>36</v>
      </c>
      <c r="K16" s="11">
        <v>42</v>
      </c>
      <c r="L16" s="72">
        <v>45.65</v>
      </c>
      <c r="M16" s="72">
        <f t="shared" si="4"/>
        <v>1643.3999999999999</v>
      </c>
      <c r="N16" s="66" t="s">
        <v>131</v>
      </c>
      <c r="O16" s="85"/>
      <c r="P16" s="132"/>
      <c r="Q16" s="216"/>
      <c r="R16" s="151"/>
      <c r="S16" s="168">
        <f t="shared" si="3"/>
        <v>0</v>
      </c>
      <c r="T16" s="103">
        <f t="shared" si="5"/>
        <v>0</v>
      </c>
    </row>
    <row r="17" spans="1:20" ht="15">
      <c r="A17" s="8">
        <v>15</v>
      </c>
      <c r="B17" s="9">
        <v>966512</v>
      </c>
      <c r="C17" s="16" t="s">
        <v>24</v>
      </c>
      <c r="D17" s="9" t="s">
        <v>33</v>
      </c>
      <c r="E17" s="9" t="s">
        <v>9</v>
      </c>
      <c r="F17" s="109">
        <v>16</v>
      </c>
      <c r="G17" s="11"/>
      <c r="H17" s="4" t="s">
        <v>92</v>
      </c>
      <c r="I17" s="4"/>
      <c r="J17" s="5">
        <f t="shared" si="2"/>
        <v>16</v>
      </c>
      <c r="K17" s="11">
        <v>14</v>
      </c>
      <c r="L17" s="72">
        <v>27.23</v>
      </c>
      <c r="M17" s="72">
        <f t="shared" si="4"/>
        <v>435.68</v>
      </c>
      <c r="N17" s="66" t="s">
        <v>131</v>
      </c>
      <c r="O17" s="85"/>
      <c r="P17" s="132"/>
      <c r="Q17" s="216"/>
      <c r="R17" s="151"/>
      <c r="S17" s="168">
        <f t="shared" si="3"/>
        <v>0</v>
      </c>
      <c r="T17" s="103">
        <f t="shared" si="5"/>
        <v>0</v>
      </c>
    </row>
    <row r="18" spans="1:20" ht="15">
      <c r="A18" s="8">
        <v>16</v>
      </c>
      <c r="B18" s="9"/>
      <c r="C18" s="16" t="s">
        <v>25</v>
      </c>
      <c r="D18" s="9" t="s">
        <v>32</v>
      </c>
      <c r="E18" s="9" t="s">
        <v>9</v>
      </c>
      <c r="F18" s="109">
        <v>28</v>
      </c>
      <c r="G18" s="11"/>
      <c r="H18" s="4" t="s">
        <v>92</v>
      </c>
      <c r="I18" s="4"/>
      <c r="J18" s="5">
        <f t="shared" si="2"/>
        <v>28</v>
      </c>
      <c r="K18" s="11">
        <v>25</v>
      </c>
      <c r="L18" s="72"/>
      <c r="M18" s="72">
        <f t="shared" si="4"/>
        <v>0</v>
      </c>
      <c r="N18" s="66" t="s">
        <v>131</v>
      </c>
      <c r="O18" s="85"/>
      <c r="P18" s="132"/>
      <c r="Q18" s="216"/>
      <c r="R18" s="151"/>
      <c r="S18" s="168">
        <f t="shared" si="3"/>
        <v>0</v>
      </c>
      <c r="T18" s="103">
        <f t="shared" si="5"/>
        <v>0</v>
      </c>
    </row>
    <row r="19" spans="1:20" ht="15">
      <c r="A19" s="8">
        <v>17</v>
      </c>
      <c r="B19" s="9">
        <v>963714</v>
      </c>
      <c r="C19" s="16" t="s">
        <v>26</v>
      </c>
      <c r="D19" s="9" t="s">
        <v>32</v>
      </c>
      <c r="E19" s="9" t="s">
        <v>9</v>
      </c>
      <c r="F19" s="109">
        <v>35</v>
      </c>
      <c r="G19" s="11"/>
      <c r="H19" s="4" t="s">
        <v>92</v>
      </c>
      <c r="I19" s="4"/>
      <c r="J19" s="5">
        <f t="shared" si="2"/>
        <v>35</v>
      </c>
      <c r="K19" s="11">
        <v>42</v>
      </c>
      <c r="L19" s="72">
        <v>20.21</v>
      </c>
      <c r="M19" s="72">
        <f t="shared" si="4"/>
        <v>707.35</v>
      </c>
      <c r="N19" s="66" t="s">
        <v>131</v>
      </c>
      <c r="O19" s="85"/>
      <c r="P19" s="132"/>
      <c r="Q19" s="14"/>
      <c r="R19" s="232"/>
      <c r="S19" s="168">
        <f t="shared" si="3"/>
        <v>0</v>
      </c>
      <c r="T19" s="103">
        <f t="shared" si="5"/>
        <v>0</v>
      </c>
    </row>
    <row r="20" spans="1:20" ht="15">
      <c r="A20" s="8">
        <v>18</v>
      </c>
      <c r="B20" s="9"/>
      <c r="C20" s="16" t="s">
        <v>27</v>
      </c>
      <c r="D20" s="9" t="s">
        <v>32</v>
      </c>
      <c r="E20" s="9" t="s">
        <v>9</v>
      </c>
      <c r="F20" s="109">
        <v>4</v>
      </c>
      <c r="G20" s="11"/>
      <c r="H20" s="4" t="s">
        <v>92</v>
      </c>
      <c r="I20" s="4"/>
      <c r="J20" s="5">
        <f t="shared" si="2"/>
        <v>4</v>
      </c>
      <c r="K20" s="11">
        <v>4</v>
      </c>
      <c r="L20" s="72">
        <v>29.55</v>
      </c>
      <c r="M20" s="72">
        <f t="shared" si="4"/>
        <v>118.2</v>
      </c>
      <c r="N20" s="66" t="s">
        <v>131</v>
      </c>
      <c r="O20" s="85"/>
      <c r="P20" s="132"/>
      <c r="Q20" s="216"/>
      <c r="R20" s="151"/>
      <c r="S20" s="168">
        <f t="shared" si="3"/>
        <v>0</v>
      </c>
      <c r="T20" s="103">
        <f t="shared" si="5"/>
        <v>0</v>
      </c>
    </row>
    <row r="21" spans="1:20" ht="15">
      <c r="A21" s="8">
        <v>19</v>
      </c>
      <c r="B21" s="9">
        <v>969966</v>
      </c>
      <c r="C21" s="16" t="s">
        <v>28</v>
      </c>
      <c r="D21" s="9" t="s">
        <v>32</v>
      </c>
      <c r="E21" s="9" t="s">
        <v>9</v>
      </c>
      <c r="F21" s="109">
        <v>4</v>
      </c>
      <c r="G21" s="11"/>
      <c r="H21" s="4" t="s">
        <v>92</v>
      </c>
      <c r="I21" s="4"/>
      <c r="J21" s="5">
        <f t="shared" si="2"/>
        <v>4</v>
      </c>
      <c r="K21" s="11">
        <v>4</v>
      </c>
      <c r="L21" s="72">
        <v>65.1</v>
      </c>
      <c r="M21" s="72">
        <f t="shared" si="4"/>
        <v>260.4</v>
      </c>
      <c r="N21" s="66" t="s">
        <v>131</v>
      </c>
      <c r="O21" s="85"/>
      <c r="P21" s="132"/>
      <c r="Q21" s="216"/>
      <c r="R21" s="151"/>
      <c r="S21" s="168">
        <f t="shared" si="3"/>
        <v>0</v>
      </c>
      <c r="T21" s="103">
        <f t="shared" si="5"/>
        <v>0</v>
      </c>
    </row>
    <row r="22" spans="1:20" ht="15">
      <c r="A22" s="8">
        <v>20</v>
      </c>
      <c r="B22" s="9">
        <v>997710</v>
      </c>
      <c r="C22" s="16" t="s">
        <v>29</v>
      </c>
      <c r="D22" s="9" t="s">
        <v>32</v>
      </c>
      <c r="E22" s="9" t="s">
        <v>9</v>
      </c>
      <c r="F22" s="109">
        <v>2</v>
      </c>
      <c r="G22" s="11"/>
      <c r="H22" s="4" t="s">
        <v>92</v>
      </c>
      <c r="I22" s="4"/>
      <c r="J22" s="5">
        <f t="shared" si="2"/>
        <v>2</v>
      </c>
      <c r="K22" s="11">
        <v>0</v>
      </c>
      <c r="L22" s="72"/>
      <c r="M22" s="72">
        <f t="shared" si="4"/>
        <v>0</v>
      </c>
      <c r="N22" s="66" t="s">
        <v>131</v>
      </c>
      <c r="O22" s="12"/>
      <c r="P22" s="13"/>
      <c r="Q22" s="14"/>
      <c r="R22" s="232"/>
      <c r="S22" s="168">
        <f t="shared" si="3"/>
        <v>0</v>
      </c>
      <c r="T22" s="103">
        <f t="shared" si="5"/>
        <v>0</v>
      </c>
    </row>
    <row r="23" spans="1:20" ht="15">
      <c r="A23" s="8">
        <v>21</v>
      </c>
      <c r="B23" s="17">
        <v>6689</v>
      </c>
      <c r="C23" s="18" t="s">
        <v>58</v>
      </c>
      <c r="D23" s="17" t="s">
        <v>30</v>
      </c>
      <c r="E23" s="9" t="s">
        <v>35</v>
      </c>
      <c r="F23" s="110">
        <v>28</v>
      </c>
      <c r="G23" s="28">
        <v>20</v>
      </c>
      <c r="H23" s="20"/>
      <c r="I23" s="20"/>
      <c r="J23" s="5">
        <f t="shared" si="2"/>
        <v>48</v>
      </c>
      <c r="K23" s="11">
        <v>0</v>
      </c>
      <c r="L23" s="72"/>
      <c r="M23" s="72">
        <f t="shared" si="4"/>
        <v>0</v>
      </c>
      <c r="N23" s="66" t="s">
        <v>132</v>
      </c>
      <c r="O23" s="12"/>
      <c r="P23" s="13"/>
      <c r="Q23" s="14"/>
      <c r="R23" s="232"/>
      <c r="S23" s="168">
        <f t="shared" si="3"/>
        <v>0</v>
      </c>
      <c r="T23" s="103">
        <f t="shared" si="5"/>
        <v>0</v>
      </c>
    </row>
    <row r="24" spans="1:20" ht="15">
      <c r="A24" s="8">
        <v>22</v>
      </c>
      <c r="B24" s="17">
        <v>6063</v>
      </c>
      <c r="C24" s="21" t="s">
        <v>59</v>
      </c>
      <c r="D24" s="17" t="s">
        <v>33</v>
      </c>
      <c r="E24" s="9" t="s">
        <v>35</v>
      </c>
      <c r="F24" s="110">
        <v>11</v>
      </c>
      <c r="G24" s="28">
        <v>4</v>
      </c>
      <c r="H24" s="20"/>
      <c r="I24" s="20"/>
      <c r="J24" s="5">
        <f t="shared" si="2"/>
        <v>15</v>
      </c>
      <c r="K24" s="11">
        <v>0</v>
      </c>
      <c r="L24" s="72">
        <v>1593.22</v>
      </c>
      <c r="M24" s="72">
        <f t="shared" si="4"/>
        <v>23898.3</v>
      </c>
      <c r="N24" s="66" t="s">
        <v>132</v>
      </c>
      <c r="O24" s="12"/>
      <c r="P24" s="13"/>
      <c r="Q24" s="14"/>
      <c r="R24" s="232"/>
      <c r="S24" s="168">
        <f t="shared" si="3"/>
        <v>0</v>
      </c>
      <c r="T24" s="103">
        <f t="shared" si="5"/>
        <v>0</v>
      </c>
    </row>
    <row r="25" spans="1:20" ht="15">
      <c r="A25" s="8">
        <v>23</v>
      </c>
      <c r="B25" s="17">
        <v>6335</v>
      </c>
      <c r="C25" s="21" t="s">
        <v>60</v>
      </c>
      <c r="D25" s="17" t="s">
        <v>30</v>
      </c>
      <c r="E25" s="9" t="s">
        <v>35</v>
      </c>
      <c r="F25" s="110">
        <v>8</v>
      </c>
      <c r="G25" s="28">
        <v>4</v>
      </c>
      <c r="H25" s="20"/>
      <c r="I25" s="20"/>
      <c r="J25" s="5">
        <f t="shared" si="2"/>
        <v>12</v>
      </c>
      <c r="K25" s="11">
        <v>0</v>
      </c>
      <c r="L25" s="72"/>
      <c r="M25" s="72">
        <f t="shared" si="4"/>
        <v>0</v>
      </c>
      <c r="N25" s="66" t="s">
        <v>132</v>
      </c>
      <c r="O25" s="12"/>
      <c r="P25" s="13"/>
      <c r="Q25" s="14"/>
      <c r="R25" s="232"/>
      <c r="S25" s="168">
        <f t="shared" si="3"/>
        <v>0</v>
      </c>
      <c r="T25" s="103">
        <f t="shared" si="5"/>
        <v>0</v>
      </c>
    </row>
    <row r="26" spans="1:20" ht="15">
      <c r="A26" s="8">
        <v>24</v>
      </c>
      <c r="B26" s="17">
        <v>8512</v>
      </c>
      <c r="C26" s="21" t="s">
        <v>61</v>
      </c>
      <c r="D26" s="17" t="s">
        <v>33</v>
      </c>
      <c r="E26" s="9" t="s">
        <v>35</v>
      </c>
      <c r="F26" s="110">
        <v>6</v>
      </c>
      <c r="G26" s="28">
        <v>7</v>
      </c>
      <c r="H26" s="20"/>
      <c r="I26" s="20"/>
      <c r="J26" s="5">
        <f t="shared" si="2"/>
        <v>13</v>
      </c>
      <c r="K26" s="11">
        <v>0</v>
      </c>
      <c r="L26" s="72">
        <v>1033.9</v>
      </c>
      <c r="M26" s="72">
        <f t="shared" si="4"/>
        <v>13440.7</v>
      </c>
      <c r="N26" s="66" t="s">
        <v>132</v>
      </c>
      <c r="O26" s="12"/>
      <c r="P26" s="13"/>
      <c r="Q26" s="14"/>
      <c r="R26" s="232"/>
      <c r="S26" s="168">
        <f t="shared" si="3"/>
        <v>0</v>
      </c>
      <c r="T26" s="103">
        <f t="shared" si="5"/>
        <v>0</v>
      </c>
    </row>
    <row r="27" spans="1:20" ht="15">
      <c r="A27" s="8">
        <v>26</v>
      </c>
      <c r="B27" s="17">
        <v>962913</v>
      </c>
      <c r="C27" s="21" t="s">
        <v>44</v>
      </c>
      <c r="D27" s="17" t="s">
        <v>32</v>
      </c>
      <c r="E27" s="9" t="s">
        <v>35</v>
      </c>
      <c r="F27" s="110">
        <v>10</v>
      </c>
      <c r="G27" s="19"/>
      <c r="H27" s="20"/>
      <c r="I27" s="20"/>
      <c r="J27" s="5">
        <f t="shared" si="2"/>
        <v>10</v>
      </c>
      <c r="K27" s="11">
        <v>0</v>
      </c>
      <c r="L27" s="72"/>
      <c r="M27" s="72">
        <f t="shared" si="4"/>
        <v>0</v>
      </c>
      <c r="N27" s="66" t="s">
        <v>132</v>
      </c>
      <c r="O27" s="12"/>
      <c r="P27" s="13"/>
      <c r="Q27" s="14"/>
      <c r="R27" s="232"/>
      <c r="S27" s="168">
        <f t="shared" si="3"/>
        <v>0</v>
      </c>
      <c r="T27" s="103">
        <f t="shared" si="5"/>
        <v>0</v>
      </c>
    </row>
    <row r="28" spans="1:20" ht="15">
      <c r="A28" s="8">
        <v>27</v>
      </c>
      <c r="B28" s="17">
        <v>963719</v>
      </c>
      <c r="C28" s="21" t="s">
        <v>45</v>
      </c>
      <c r="D28" s="17" t="s">
        <v>32</v>
      </c>
      <c r="E28" s="9" t="s">
        <v>35</v>
      </c>
      <c r="F28" s="110">
        <v>7</v>
      </c>
      <c r="G28" s="19"/>
      <c r="H28" s="20"/>
      <c r="I28" s="20"/>
      <c r="J28" s="5">
        <f t="shared" si="2"/>
        <v>7</v>
      </c>
      <c r="K28" s="11">
        <v>0</v>
      </c>
      <c r="L28" s="72"/>
      <c r="M28" s="72">
        <f t="shared" si="4"/>
        <v>0</v>
      </c>
      <c r="N28" s="66" t="s">
        <v>132</v>
      </c>
      <c r="O28" s="12"/>
      <c r="P28" s="13"/>
      <c r="Q28" s="14"/>
      <c r="R28" s="232"/>
      <c r="S28" s="168">
        <f t="shared" si="3"/>
        <v>0</v>
      </c>
      <c r="T28" s="103">
        <f t="shared" si="5"/>
        <v>0</v>
      </c>
    </row>
    <row r="29" spans="1:20" ht="15">
      <c r="A29" s="8">
        <v>28</v>
      </c>
      <c r="B29" s="17">
        <v>963714</v>
      </c>
      <c r="C29" s="21" t="s">
        <v>62</v>
      </c>
      <c r="D29" s="17" t="s">
        <v>32</v>
      </c>
      <c r="E29" s="9" t="s">
        <v>35</v>
      </c>
      <c r="F29" s="110">
        <v>2</v>
      </c>
      <c r="G29" s="19"/>
      <c r="H29" s="20"/>
      <c r="I29" s="20"/>
      <c r="J29" s="5">
        <f t="shared" si="2"/>
        <v>2</v>
      </c>
      <c r="K29" s="11">
        <v>0</v>
      </c>
      <c r="L29" s="72"/>
      <c r="M29" s="72">
        <f t="shared" si="4"/>
        <v>0</v>
      </c>
      <c r="N29" s="66" t="s">
        <v>132</v>
      </c>
      <c r="O29" s="12"/>
      <c r="P29" s="13"/>
      <c r="Q29" s="14"/>
      <c r="R29" s="232"/>
      <c r="S29" s="168">
        <f t="shared" si="3"/>
        <v>0</v>
      </c>
      <c r="T29" s="103">
        <f t="shared" si="5"/>
        <v>0</v>
      </c>
    </row>
    <row r="30" spans="1:20" ht="15">
      <c r="A30" s="8">
        <v>29</v>
      </c>
      <c r="B30" s="17">
        <v>962921</v>
      </c>
      <c r="C30" s="21" t="s">
        <v>47</v>
      </c>
      <c r="D30" s="17" t="s">
        <v>32</v>
      </c>
      <c r="E30" s="9" t="s">
        <v>35</v>
      </c>
      <c r="F30" s="110">
        <v>6</v>
      </c>
      <c r="G30" s="19"/>
      <c r="H30" s="20"/>
      <c r="I30" s="20"/>
      <c r="J30" s="5">
        <f t="shared" si="2"/>
        <v>6</v>
      </c>
      <c r="K30" s="11">
        <v>0</v>
      </c>
      <c r="L30" s="72"/>
      <c r="M30" s="72">
        <f t="shared" si="4"/>
        <v>0</v>
      </c>
      <c r="N30" s="66" t="s">
        <v>132</v>
      </c>
      <c r="O30" s="12"/>
      <c r="P30" s="13"/>
      <c r="Q30" s="14"/>
      <c r="R30" s="232"/>
      <c r="S30" s="168">
        <f t="shared" si="3"/>
        <v>0</v>
      </c>
      <c r="T30" s="103">
        <f t="shared" si="5"/>
        <v>0</v>
      </c>
    </row>
    <row r="31" spans="1:20" ht="15">
      <c r="A31" s="8">
        <v>30</v>
      </c>
      <c r="B31" s="17">
        <v>963361</v>
      </c>
      <c r="C31" s="21" t="s">
        <v>48</v>
      </c>
      <c r="D31" s="17" t="s">
        <v>32</v>
      </c>
      <c r="E31" s="9" t="s">
        <v>35</v>
      </c>
      <c r="F31" s="110">
        <v>4</v>
      </c>
      <c r="G31" s="19"/>
      <c r="H31" s="20"/>
      <c r="I31" s="20"/>
      <c r="J31" s="5">
        <f t="shared" si="2"/>
        <v>4</v>
      </c>
      <c r="K31" s="11">
        <v>0</v>
      </c>
      <c r="L31" s="72"/>
      <c r="M31" s="72">
        <f t="shared" si="4"/>
        <v>0</v>
      </c>
      <c r="N31" s="66" t="s">
        <v>132</v>
      </c>
      <c r="O31" s="12"/>
      <c r="P31" s="13"/>
      <c r="Q31" s="14"/>
      <c r="R31" s="232"/>
      <c r="S31" s="168">
        <f t="shared" si="3"/>
        <v>0</v>
      </c>
      <c r="T31" s="103">
        <f t="shared" si="5"/>
        <v>0</v>
      </c>
    </row>
    <row r="32" spans="1:20" ht="15">
      <c r="A32" s="8">
        <v>31</v>
      </c>
      <c r="B32" s="17">
        <v>996512</v>
      </c>
      <c r="C32" s="21" t="s">
        <v>63</v>
      </c>
      <c r="D32" s="17" t="s">
        <v>32</v>
      </c>
      <c r="E32" s="9" t="s">
        <v>35</v>
      </c>
      <c r="F32" s="110">
        <v>4</v>
      </c>
      <c r="G32" s="19"/>
      <c r="H32" s="20"/>
      <c r="I32" s="20"/>
      <c r="J32" s="5">
        <f t="shared" si="2"/>
        <v>4</v>
      </c>
      <c r="K32" s="11">
        <v>0</v>
      </c>
      <c r="L32" s="72"/>
      <c r="M32" s="72">
        <f t="shared" si="4"/>
        <v>0</v>
      </c>
      <c r="N32" s="66" t="s">
        <v>132</v>
      </c>
      <c r="O32" s="12"/>
      <c r="P32" s="13"/>
      <c r="Q32" s="14"/>
      <c r="R32" s="232"/>
      <c r="S32" s="168">
        <f t="shared" si="3"/>
        <v>0</v>
      </c>
      <c r="T32" s="103">
        <f t="shared" si="5"/>
        <v>0</v>
      </c>
    </row>
    <row r="33" spans="1:20" ht="15">
      <c r="A33" s="8">
        <v>32</v>
      </c>
      <c r="B33" s="17">
        <v>32821220</v>
      </c>
      <c r="C33" s="21" t="s">
        <v>64</v>
      </c>
      <c r="D33" s="17" t="s">
        <v>33</v>
      </c>
      <c r="E33" s="9" t="s">
        <v>35</v>
      </c>
      <c r="F33" s="110">
        <v>10</v>
      </c>
      <c r="G33" s="19"/>
      <c r="H33" s="20"/>
      <c r="I33" s="20"/>
      <c r="J33" s="5">
        <f t="shared" si="2"/>
        <v>10</v>
      </c>
      <c r="K33" s="11">
        <v>0</v>
      </c>
      <c r="L33" s="72">
        <v>38.51</v>
      </c>
      <c r="M33" s="72">
        <f t="shared" si="4"/>
        <v>385.09999999999997</v>
      </c>
      <c r="N33" s="66" t="s">
        <v>132</v>
      </c>
      <c r="O33" s="12"/>
      <c r="P33" s="13"/>
      <c r="Q33" s="14"/>
      <c r="R33" s="232"/>
      <c r="S33" s="168">
        <f t="shared" si="3"/>
        <v>0</v>
      </c>
      <c r="T33" s="103">
        <f t="shared" si="5"/>
        <v>0</v>
      </c>
    </row>
    <row r="34" spans="1:20" ht="15">
      <c r="A34" s="8">
        <v>33</v>
      </c>
      <c r="B34" s="19">
        <v>997592</v>
      </c>
      <c r="C34" s="21" t="s">
        <v>65</v>
      </c>
      <c r="D34" s="19" t="s">
        <v>33</v>
      </c>
      <c r="E34" s="9" t="s">
        <v>35</v>
      </c>
      <c r="F34" s="110">
        <v>500</v>
      </c>
      <c r="G34" s="19"/>
      <c r="H34" s="20"/>
      <c r="I34" s="20"/>
      <c r="J34" s="5">
        <f t="shared" si="2"/>
        <v>500</v>
      </c>
      <c r="K34" s="11">
        <v>0</v>
      </c>
      <c r="L34" s="72">
        <v>3.92</v>
      </c>
      <c r="M34" s="72">
        <f t="shared" si="4"/>
        <v>1960</v>
      </c>
      <c r="N34" s="66" t="s">
        <v>132</v>
      </c>
      <c r="O34" s="12"/>
      <c r="P34" s="13"/>
      <c r="Q34" s="14"/>
      <c r="R34" s="232"/>
      <c r="S34" s="168">
        <f t="shared" si="3"/>
        <v>0</v>
      </c>
      <c r="T34" s="103">
        <f t="shared" si="5"/>
        <v>0</v>
      </c>
    </row>
    <row r="35" spans="1:20" ht="15">
      <c r="A35" s="8">
        <v>34</v>
      </c>
      <c r="B35" s="17">
        <v>950003</v>
      </c>
      <c r="C35" s="21" t="s">
        <v>49</v>
      </c>
      <c r="D35" s="17" t="s">
        <v>33</v>
      </c>
      <c r="E35" s="9" t="s">
        <v>35</v>
      </c>
      <c r="F35" s="110">
        <v>3</v>
      </c>
      <c r="G35" s="19"/>
      <c r="H35" s="20"/>
      <c r="I35" s="20"/>
      <c r="J35" s="5">
        <f t="shared" si="2"/>
        <v>3</v>
      </c>
      <c r="K35" s="11">
        <v>0</v>
      </c>
      <c r="L35" s="72"/>
      <c r="M35" s="72">
        <f t="shared" si="4"/>
        <v>0</v>
      </c>
      <c r="N35" s="66" t="s">
        <v>132</v>
      </c>
      <c r="O35" s="12"/>
      <c r="P35" s="13"/>
      <c r="Q35" s="14"/>
      <c r="R35" s="232"/>
      <c r="S35" s="168">
        <f t="shared" si="3"/>
        <v>0</v>
      </c>
      <c r="T35" s="103">
        <f t="shared" si="5"/>
        <v>0</v>
      </c>
    </row>
    <row r="36" spans="1:20" ht="15">
      <c r="A36" s="8">
        <v>35</v>
      </c>
      <c r="B36" s="19">
        <v>961210</v>
      </c>
      <c r="C36" s="22" t="s">
        <v>46</v>
      </c>
      <c r="D36" s="17" t="s">
        <v>32</v>
      </c>
      <c r="E36" s="9" t="s">
        <v>35</v>
      </c>
      <c r="F36" s="110">
        <v>18</v>
      </c>
      <c r="G36" s="19"/>
      <c r="H36" s="20"/>
      <c r="I36" s="20"/>
      <c r="J36" s="5">
        <f t="shared" si="2"/>
        <v>18</v>
      </c>
      <c r="K36" s="11">
        <v>0</v>
      </c>
      <c r="L36" s="72"/>
      <c r="M36" s="72">
        <f t="shared" si="4"/>
        <v>0</v>
      </c>
      <c r="N36" s="66" t="s">
        <v>132</v>
      </c>
      <c r="O36" s="12"/>
      <c r="P36" s="13"/>
      <c r="Q36" s="14"/>
      <c r="R36" s="232"/>
      <c r="S36" s="168">
        <f t="shared" si="3"/>
        <v>0</v>
      </c>
      <c r="T36" s="103">
        <f t="shared" si="5"/>
        <v>0</v>
      </c>
    </row>
    <row r="37" spans="1:20" ht="15">
      <c r="A37" s="8">
        <v>36</v>
      </c>
      <c r="B37" s="19">
        <v>966925</v>
      </c>
      <c r="C37" s="22" t="s">
        <v>66</v>
      </c>
      <c r="D37" s="17" t="s">
        <v>32</v>
      </c>
      <c r="E37" s="9" t="s">
        <v>35</v>
      </c>
      <c r="F37" s="110">
        <v>6</v>
      </c>
      <c r="G37" s="19"/>
      <c r="H37" s="20"/>
      <c r="I37" s="20"/>
      <c r="J37" s="5">
        <f t="shared" si="2"/>
        <v>6</v>
      </c>
      <c r="K37" s="11">
        <v>0</v>
      </c>
      <c r="L37" s="72"/>
      <c r="M37" s="72">
        <f t="shared" si="4"/>
        <v>0</v>
      </c>
      <c r="N37" s="66" t="s">
        <v>132</v>
      </c>
      <c r="O37" s="12"/>
      <c r="P37" s="13"/>
      <c r="Q37" s="14"/>
      <c r="R37" s="232"/>
      <c r="S37" s="168">
        <f t="shared" si="3"/>
        <v>0</v>
      </c>
      <c r="T37" s="103">
        <f t="shared" si="5"/>
        <v>0</v>
      </c>
    </row>
    <row r="38" spans="1:20" ht="15">
      <c r="A38" s="8">
        <v>37</v>
      </c>
      <c r="B38" s="17">
        <v>968101</v>
      </c>
      <c r="C38" s="18" t="s">
        <v>50</v>
      </c>
      <c r="D38" s="17" t="s">
        <v>32</v>
      </c>
      <c r="E38" s="9" t="s">
        <v>35</v>
      </c>
      <c r="F38" s="110">
        <v>8</v>
      </c>
      <c r="G38" s="19"/>
      <c r="H38" s="20"/>
      <c r="I38" s="20"/>
      <c r="J38" s="5">
        <f t="shared" si="2"/>
        <v>8</v>
      </c>
      <c r="K38" s="11">
        <v>0</v>
      </c>
      <c r="L38" s="72"/>
      <c r="M38" s="72">
        <f t="shared" si="4"/>
        <v>0</v>
      </c>
      <c r="N38" s="66" t="s">
        <v>132</v>
      </c>
      <c r="O38" s="12"/>
      <c r="P38" s="13"/>
      <c r="Q38" s="14"/>
      <c r="R38" s="232"/>
      <c r="S38" s="168">
        <f t="shared" si="3"/>
        <v>0</v>
      </c>
      <c r="T38" s="103">
        <f t="shared" si="5"/>
        <v>0</v>
      </c>
    </row>
    <row r="39" spans="1:20" ht="15">
      <c r="A39" s="8">
        <v>38</v>
      </c>
      <c r="B39" s="17">
        <v>967519</v>
      </c>
      <c r="C39" s="18" t="s">
        <v>67</v>
      </c>
      <c r="D39" s="17" t="s">
        <v>32</v>
      </c>
      <c r="E39" s="9" t="s">
        <v>35</v>
      </c>
      <c r="F39" s="110">
        <v>27</v>
      </c>
      <c r="G39" s="19"/>
      <c r="H39" s="20"/>
      <c r="I39" s="20"/>
      <c r="J39" s="5">
        <f t="shared" si="2"/>
        <v>27</v>
      </c>
      <c r="K39" s="11">
        <v>0</v>
      </c>
      <c r="L39" s="72"/>
      <c r="M39" s="72">
        <f t="shared" si="4"/>
        <v>0</v>
      </c>
      <c r="N39" s="66" t="s">
        <v>132</v>
      </c>
      <c r="O39" s="12"/>
      <c r="P39" s="13"/>
      <c r="Q39" s="14"/>
      <c r="R39" s="232"/>
      <c r="S39" s="168">
        <f t="shared" si="3"/>
        <v>0</v>
      </c>
      <c r="T39" s="103">
        <f t="shared" si="5"/>
        <v>0</v>
      </c>
    </row>
    <row r="40" spans="1:20" ht="15.75" thickBot="1">
      <c r="A40" s="30">
        <v>39</v>
      </c>
      <c r="B40" s="31">
        <v>991375</v>
      </c>
      <c r="C40" s="32" t="s">
        <v>68</v>
      </c>
      <c r="D40" s="31" t="s">
        <v>33</v>
      </c>
      <c r="E40" s="23" t="s">
        <v>35</v>
      </c>
      <c r="F40" s="111">
        <v>0</v>
      </c>
      <c r="G40" s="34"/>
      <c r="H40" s="35"/>
      <c r="I40" s="35"/>
      <c r="J40" s="36">
        <f t="shared" si="2"/>
        <v>0</v>
      </c>
      <c r="K40" s="24">
        <v>0</v>
      </c>
      <c r="L40" s="70"/>
      <c r="M40" s="70">
        <f t="shared" si="4"/>
        <v>0</v>
      </c>
      <c r="N40" s="66" t="s">
        <v>132</v>
      </c>
      <c r="O40" s="25"/>
      <c r="P40" s="26"/>
      <c r="Q40" s="27"/>
      <c r="R40" s="233"/>
      <c r="S40" s="238">
        <f t="shared" si="3"/>
        <v>0</v>
      </c>
      <c r="T40" s="104">
        <f t="shared" si="5"/>
        <v>0</v>
      </c>
    </row>
    <row r="41" spans="1:20" ht="15.75" thickBot="1">
      <c r="A41" s="244"/>
      <c r="B41" s="245"/>
      <c r="C41" s="219" t="s">
        <v>76</v>
      </c>
      <c r="D41" s="255" t="s">
        <v>36</v>
      </c>
      <c r="E41" s="255"/>
      <c r="F41" s="48">
        <f>SUM(F3:F40)</f>
        <v>1047</v>
      </c>
      <c r="G41" s="220">
        <f>SUM(G3:G40)</f>
        <v>102</v>
      </c>
      <c r="H41" s="251"/>
      <c r="I41" s="252"/>
      <c r="J41" s="49">
        <f>SUM(J3:J40)</f>
        <v>1149</v>
      </c>
      <c r="K41" s="49">
        <f>SUM(K3:K40)</f>
        <v>438</v>
      </c>
      <c r="L41" s="68" t="s">
        <v>69</v>
      </c>
      <c r="M41" s="78">
        <f>SUM(M3:M40)</f>
        <v>209961.65</v>
      </c>
      <c r="N41" s="83" t="s">
        <v>69</v>
      </c>
      <c r="O41" s="252"/>
      <c r="P41" s="256"/>
      <c r="Q41" s="251"/>
      <c r="R41" s="227"/>
      <c r="S41" s="50">
        <f>SUM(S3:S40)</f>
        <v>0</v>
      </c>
      <c r="T41" s="62">
        <f>SUM(T3:T40)</f>
        <v>0</v>
      </c>
    </row>
    <row r="42" spans="1:20" ht="15">
      <c r="A42" s="1">
        <v>1</v>
      </c>
      <c r="B42" s="2" t="s">
        <v>37</v>
      </c>
      <c r="C42" s="3" t="s">
        <v>89</v>
      </c>
      <c r="D42" s="2" t="s">
        <v>32</v>
      </c>
      <c r="E42" s="2" t="s">
        <v>9</v>
      </c>
      <c r="F42" s="4">
        <v>25</v>
      </c>
      <c r="G42" s="4"/>
      <c r="H42" s="107" t="s">
        <v>102</v>
      </c>
      <c r="I42" s="4"/>
      <c r="J42" s="5">
        <f t="shared" si="2"/>
        <v>25</v>
      </c>
      <c r="K42" s="4">
        <v>0</v>
      </c>
      <c r="L42" s="73"/>
      <c r="M42" s="73">
        <f t="shared" si="4"/>
        <v>0</v>
      </c>
      <c r="N42" s="69" t="s">
        <v>100</v>
      </c>
      <c r="O42" s="29"/>
      <c r="P42" s="6"/>
      <c r="Q42" s="7"/>
      <c r="R42" s="235"/>
      <c r="S42" s="168">
        <f t="shared" si="3"/>
        <v>0</v>
      </c>
      <c r="T42" s="105">
        <f t="shared" si="5"/>
        <v>0</v>
      </c>
    </row>
    <row r="43" spans="1:20" ht="15">
      <c r="A43" s="8">
        <v>2</v>
      </c>
      <c r="B43" s="9" t="s">
        <v>38</v>
      </c>
      <c r="C43" s="10" t="s">
        <v>51</v>
      </c>
      <c r="D43" s="9" t="s">
        <v>32</v>
      </c>
      <c r="E43" s="9" t="s">
        <v>9</v>
      </c>
      <c r="F43" s="11">
        <v>225</v>
      </c>
      <c r="G43" s="11"/>
      <c r="H43" s="107" t="s">
        <v>102</v>
      </c>
      <c r="I43" s="4"/>
      <c r="J43" s="5">
        <f t="shared" si="2"/>
        <v>225</v>
      </c>
      <c r="K43" s="11">
        <v>0</v>
      </c>
      <c r="L43" s="72">
        <v>34.95</v>
      </c>
      <c r="M43" s="72">
        <f t="shared" si="4"/>
        <v>7863.750000000001</v>
      </c>
      <c r="N43" s="66" t="s">
        <v>100</v>
      </c>
      <c r="O43" s="85"/>
      <c r="P43" s="132"/>
      <c r="Q43" s="14"/>
      <c r="R43" s="232"/>
      <c r="S43" s="168">
        <f t="shared" si="3"/>
        <v>0</v>
      </c>
      <c r="T43" s="103">
        <f t="shared" si="5"/>
        <v>0</v>
      </c>
    </row>
    <row r="44" spans="1:20" ht="15">
      <c r="A44" s="8">
        <v>3</v>
      </c>
      <c r="B44" s="9" t="s">
        <v>39</v>
      </c>
      <c r="C44" s="10" t="s">
        <v>52</v>
      </c>
      <c r="D44" s="9" t="s">
        <v>32</v>
      </c>
      <c r="E44" s="9" t="s">
        <v>9</v>
      </c>
      <c r="F44" s="11">
        <v>125</v>
      </c>
      <c r="G44" s="11"/>
      <c r="H44" s="107" t="s">
        <v>102</v>
      </c>
      <c r="I44" s="4"/>
      <c r="J44" s="5">
        <f t="shared" si="2"/>
        <v>125</v>
      </c>
      <c r="K44" s="11">
        <v>0</v>
      </c>
      <c r="L44" s="72">
        <v>15.45</v>
      </c>
      <c r="M44" s="72">
        <f t="shared" si="4"/>
        <v>1931.25</v>
      </c>
      <c r="N44" s="66" t="s">
        <v>100</v>
      </c>
      <c r="O44" s="12"/>
      <c r="P44" s="13"/>
      <c r="Q44" s="14"/>
      <c r="R44" s="232"/>
      <c r="S44" s="168">
        <f t="shared" si="3"/>
        <v>0</v>
      </c>
      <c r="T44" s="103">
        <f t="shared" si="5"/>
        <v>0</v>
      </c>
    </row>
    <row r="45" spans="1:20" ht="15">
      <c r="A45" s="8">
        <v>4</v>
      </c>
      <c r="B45" s="9" t="s">
        <v>40</v>
      </c>
      <c r="C45" s="10" t="s">
        <v>53</v>
      </c>
      <c r="D45" s="9" t="s">
        <v>32</v>
      </c>
      <c r="E45" s="9" t="s">
        <v>9</v>
      </c>
      <c r="F45" s="11">
        <v>2</v>
      </c>
      <c r="G45" s="11"/>
      <c r="H45" s="107" t="s">
        <v>102</v>
      </c>
      <c r="I45" s="4"/>
      <c r="J45" s="5">
        <f t="shared" si="2"/>
        <v>2</v>
      </c>
      <c r="K45" s="11">
        <v>0</v>
      </c>
      <c r="L45" s="72"/>
      <c r="M45" s="72">
        <f t="shared" si="4"/>
        <v>0</v>
      </c>
      <c r="N45" s="66" t="s">
        <v>100</v>
      </c>
      <c r="O45" s="12"/>
      <c r="P45" s="13"/>
      <c r="Q45" s="14"/>
      <c r="R45" s="232"/>
      <c r="S45" s="168">
        <f t="shared" si="3"/>
        <v>0</v>
      </c>
      <c r="T45" s="103">
        <f t="shared" si="5"/>
        <v>0</v>
      </c>
    </row>
    <row r="46" spans="1:20" ht="15">
      <c r="A46" s="8">
        <v>5</v>
      </c>
      <c r="B46" s="9" t="s">
        <v>41</v>
      </c>
      <c r="C46" s="10" t="s">
        <v>54</v>
      </c>
      <c r="D46" s="9" t="s">
        <v>32</v>
      </c>
      <c r="E46" s="9" t="s">
        <v>9</v>
      </c>
      <c r="F46" s="11">
        <v>232</v>
      </c>
      <c r="G46" s="11"/>
      <c r="H46" s="107" t="s">
        <v>102</v>
      </c>
      <c r="I46" s="4"/>
      <c r="J46" s="5">
        <f t="shared" si="2"/>
        <v>232</v>
      </c>
      <c r="K46" s="11">
        <v>0</v>
      </c>
      <c r="L46" s="72">
        <v>6.22</v>
      </c>
      <c r="M46" s="72">
        <f t="shared" si="4"/>
        <v>1443.04</v>
      </c>
      <c r="N46" s="66" t="s">
        <v>100</v>
      </c>
      <c r="O46" s="85"/>
      <c r="P46" s="13"/>
      <c r="Q46" s="14"/>
      <c r="R46" s="232"/>
      <c r="S46" s="168">
        <f t="shared" si="3"/>
        <v>0</v>
      </c>
      <c r="T46" s="103">
        <f t="shared" si="5"/>
        <v>0</v>
      </c>
    </row>
    <row r="47" spans="1:20" ht="15">
      <c r="A47" s="8">
        <v>6</v>
      </c>
      <c r="B47" s="9" t="s">
        <v>42</v>
      </c>
      <c r="C47" s="10" t="s">
        <v>55</v>
      </c>
      <c r="D47" s="9" t="s">
        <v>32</v>
      </c>
      <c r="E47" s="9" t="s">
        <v>9</v>
      </c>
      <c r="F47" s="11">
        <v>100</v>
      </c>
      <c r="G47" s="11"/>
      <c r="H47" s="107" t="s">
        <v>102</v>
      </c>
      <c r="I47" s="4"/>
      <c r="J47" s="5">
        <f t="shared" si="2"/>
        <v>100</v>
      </c>
      <c r="K47" s="11">
        <v>0</v>
      </c>
      <c r="L47" s="72">
        <v>17.12</v>
      </c>
      <c r="M47" s="72">
        <f t="shared" si="4"/>
        <v>1712</v>
      </c>
      <c r="N47" s="66" t="s">
        <v>100</v>
      </c>
      <c r="O47" s="85"/>
      <c r="P47" s="132"/>
      <c r="Q47" s="216"/>
      <c r="R47" s="151"/>
      <c r="S47" s="168">
        <f t="shared" si="3"/>
        <v>0</v>
      </c>
      <c r="T47" s="103">
        <f t="shared" si="5"/>
        <v>0</v>
      </c>
    </row>
    <row r="48" spans="1:20" ht="15">
      <c r="A48" s="8">
        <v>7</v>
      </c>
      <c r="B48" s="9" t="s">
        <v>87</v>
      </c>
      <c r="C48" s="10" t="s">
        <v>88</v>
      </c>
      <c r="D48" s="9" t="s">
        <v>32</v>
      </c>
      <c r="E48" s="9" t="s">
        <v>9</v>
      </c>
      <c r="F48" s="11">
        <v>1</v>
      </c>
      <c r="G48" s="11"/>
      <c r="H48" s="107" t="s">
        <v>102</v>
      </c>
      <c r="I48" s="4"/>
      <c r="J48" s="5">
        <f t="shared" si="2"/>
        <v>1</v>
      </c>
      <c r="K48" s="11">
        <v>0</v>
      </c>
      <c r="L48" s="72">
        <v>380.58</v>
      </c>
      <c r="M48" s="72">
        <f t="shared" si="4"/>
        <v>380.58</v>
      </c>
      <c r="N48" s="66" t="s">
        <v>100</v>
      </c>
      <c r="O48" s="12"/>
      <c r="P48" s="13"/>
      <c r="Q48" s="14"/>
      <c r="R48" s="232"/>
      <c r="S48" s="168">
        <f t="shared" si="3"/>
        <v>0</v>
      </c>
      <c r="T48" s="103">
        <f t="shared" si="5"/>
        <v>0</v>
      </c>
    </row>
    <row r="49" spans="1:20" ht="15">
      <c r="A49" s="8">
        <v>8</v>
      </c>
      <c r="B49" s="9" t="s">
        <v>43</v>
      </c>
      <c r="C49" s="10" t="s">
        <v>56</v>
      </c>
      <c r="D49" s="9" t="s">
        <v>32</v>
      </c>
      <c r="E49" s="9" t="s">
        <v>35</v>
      </c>
      <c r="F49" s="76">
        <v>25</v>
      </c>
      <c r="G49" s="19"/>
      <c r="H49" s="107" t="s">
        <v>102</v>
      </c>
      <c r="I49" s="20"/>
      <c r="J49" s="5">
        <f t="shared" si="2"/>
        <v>25</v>
      </c>
      <c r="K49" s="11">
        <v>0</v>
      </c>
      <c r="L49" s="72">
        <v>75.32</v>
      </c>
      <c r="M49" s="72">
        <f t="shared" si="4"/>
        <v>1882.9999999999998</v>
      </c>
      <c r="N49" s="66" t="s">
        <v>100</v>
      </c>
      <c r="O49" s="12"/>
      <c r="P49" s="13"/>
      <c r="Q49" s="14"/>
      <c r="R49" s="232"/>
      <c r="S49" s="168">
        <f t="shared" si="3"/>
        <v>0</v>
      </c>
      <c r="T49" s="103">
        <f t="shared" si="5"/>
        <v>0</v>
      </c>
    </row>
    <row r="50" spans="1:20" ht="15">
      <c r="A50" s="8">
        <v>9</v>
      </c>
      <c r="B50" s="9" t="s">
        <v>38</v>
      </c>
      <c r="C50" s="10" t="s">
        <v>51</v>
      </c>
      <c r="D50" s="9" t="s">
        <v>32</v>
      </c>
      <c r="E50" s="9" t="s">
        <v>35</v>
      </c>
      <c r="F50" s="76">
        <v>50</v>
      </c>
      <c r="G50" s="19"/>
      <c r="H50" s="107" t="s">
        <v>102</v>
      </c>
      <c r="I50" s="20"/>
      <c r="J50" s="5">
        <f t="shared" si="2"/>
        <v>50</v>
      </c>
      <c r="K50" s="11">
        <v>0</v>
      </c>
      <c r="L50" s="72">
        <v>34.95</v>
      </c>
      <c r="M50" s="72">
        <f t="shared" si="4"/>
        <v>1747.5000000000002</v>
      </c>
      <c r="N50" s="66" t="s">
        <v>100</v>
      </c>
      <c r="O50" s="12"/>
      <c r="P50" s="13"/>
      <c r="Q50" s="14"/>
      <c r="R50" s="232"/>
      <c r="S50" s="168">
        <f t="shared" si="3"/>
        <v>0</v>
      </c>
      <c r="T50" s="103">
        <f t="shared" si="5"/>
        <v>0</v>
      </c>
    </row>
    <row r="51" spans="1:20" ht="15">
      <c r="A51" s="8">
        <v>10</v>
      </c>
      <c r="B51" s="23" t="s">
        <v>86</v>
      </c>
      <c r="C51" s="71" t="s">
        <v>85</v>
      </c>
      <c r="D51" s="9" t="s">
        <v>32</v>
      </c>
      <c r="E51" s="9" t="s">
        <v>9</v>
      </c>
      <c r="F51" s="28">
        <v>10</v>
      </c>
      <c r="G51" s="34"/>
      <c r="H51" s="107" t="s">
        <v>102</v>
      </c>
      <c r="I51" s="19"/>
      <c r="J51" s="5">
        <f>F51+G51-S51</f>
        <v>10</v>
      </c>
      <c r="K51" s="11">
        <v>0</v>
      </c>
      <c r="L51" s="72">
        <v>24.5</v>
      </c>
      <c r="M51" s="72">
        <f>J51*L51</f>
        <v>245</v>
      </c>
      <c r="N51" s="66" t="s">
        <v>100</v>
      </c>
      <c r="O51" s="25"/>
      <c r="P51" s="26"/>
      <c r="Q51" s="27"/>
      <c r="R51" s="169"/>
      <c r="S51" s="168">
        <f t="shared" si="3"/>
        <v>0</v>
      </c>
      <c r="T51" s="103">
        <f>S51*L51</f>
        <v>0</v>
      </c>
    </row>
    <row r="52" spans="1:20" ht="15">
      <c r="A52" s="8">
        <v>11</v>
      </c>
      <c r="B52" s="23" t="s">
        <v>83</v>
      </c>
      <c r="C52" s="71" t="s">
        <v>84</v>
      </c>
      <c r="D52" s="9" t="s">
        <v>32</v>
      </c>
      <c r="E52" s="9" t="s">
        <v>9</v>
      </c>
      <c r="F52" s="33">
        <v>10</v>
      </c>
      <c r="G52" s="34"/>
      <c r="H52" s="107" t="s">
        <v>102</v>
      </c>
      <c r="I52" s="19"/>
      <c r="J52" s="5">
        <f>F52+G52-S52</f>
        <v>10</v>
      </c>
      <c r="K52" s="11">
        <v>0</v>
      </c>
      <c r="L52" s="72">
        <v>42.83</v>
      </c>
      <c r="M52" s="72">
        <f>J52*L52</f>
        <v>428.29999999999995</v>
      </c>
      <c r="N52" s="66" t="s">
        <v>100</v>
      </c>
      <c r="O52" s="25"/>
      <c r="P52" s="26"/>
      <c r="Q52" s="27"/>
      <c r="R52" s="169"/>
      <c r="S52" s="168">
        <f t="shared" si="3"/>
        <v>0</v>
      </c>
      <c r="T52" s="103">
        <f>S52*L52</f>
        <v>0</v>
      </c>
    </row>
    <row r="53" spans="1:20" ht="15.75" thickBot="1">
      <c r="A53" s="8">
        <v>12</v>
      </c>
      <c r="B53" s="23" t="s">
        <v>39</v>
      </c>
      <c r="C53" s="55" t="s">
        <v>52</v>
      </c>
      <c r="D53" s="23" t="s">
        <v>32</v>
      </c>
      <c r="E53" s="23" t="s">
        <v>35</v>
      </c>
      <c r="F53" s="77">
        <v>25</v>
      </c>
      <c r="G53" s="23"/>
      <c r="H53" s="107" t="s">
        <v>102</v>
      </c>
      <c r="I53" s="23"/>
      <c r="J53" s="56">
        <f>F53+G53-S53</f>
        <v>25</v>
      </c>
      <c r="K53" s="23">
        <v>0</v>
      </c>
      <c r="L53" s="72">
        <v>6.22</v>
      </c>
      <c r="M53" s="70">
        <f>J53*L53</f>
        <v>155.5</v>
      </c>
      <c r="N53" s="66" t="s">
        <v>100</v>
      </c>
      <c r="O53" s="81"/>
      <c r="P53" s="54"/>
      <c r="Q53" s="222"/>
      <c r="R53" s="95"/>
      <c r="S53" s="168">
        <f t="shared" si="3"/>
        <v>0</v>
      </c>
      <c r="T53" s="106">
        <f>S53*L53</f>
        <v>0</v>
      </c>
    </row>
    <row r="54" spans="1:20" ht="15.75" thickBot="1">
      <c r="A54" s="242"/>
      <c r="B54" s="243"/>
      <c r="C54" s="137" t="s">
        <v>133</v>
      </c>
      <c r="D54" s="246" t="s">
        <v>36</v>
      </c>
      <c r="E54" s="247"/>
      <c r="F54" s="138">
        <f>SUM(F42:F53)</f>
        <v>830</v>
      </c>
      <c r="G54" s="139">
        <f>SUM(G42:G53)</f>
        <v>0</v>
      </c>
      <c r="H54" s="246"/>
      <c r="I54" s="247"/>
      <c r="J54" s="140">
        <f>SUM(J42:J53)</f>
        <v>830</v>
      </c>
      <c r="K54" s="140">
        <f>SUM(K42:K53)</f>
        <v>0</v>
      </c>
      <c r="L54" s="141" t="s">
        <v>69</v>
      </c>
      <c r="M54" s="142">
        <f>SUM(M42:M53)</f>
        <v>17789.920000000002</v>
      </c>
      <c r="N54" s="141" t="s">
        <v>69</v>
      </c>
      <c r="O54" s="248" t="s">
        <v>90</v>
      </c>
      <c r="P54" s="248"/>
      <c r="Q54" s="248"/>
      <c r="R54" s="227"/>
      <c r="S54" s="50">
        <f>SUM(S42:S53)</f>
        <v>0</v>
      </c>
      <c r="T54" s="144">
        <f>SUM(T42:T53)</f>
        <v>0</v>
      </c>
    </row>
    <row r="55" spans="1:20" s="136" customFormat="1" ht="15">
      <c r="A55" s="59">
        <v>1</v>
      </c>
      <c r="B55" s="60">
        <v>254897270</v>
      </c>
      <c r="C55" s="164" t="s">
        <v>126</v>
      </c>
      <c r="D55" s="157" t="s">
        <v>110</v>
      </c>
      <c r="E55" s="157" t="s">
        <v>9</v>
      </c>
      <c r="F55" s="159">
        <v>0</v>
      </c>
      <c r="G55" s="157">
        <v>6</v>
      </c>
      <c r="H55" s="157" t="s">
        <v>92</v>
      </c>
      <c r="I55" s="157" t="s">
        <v>128</v>
      </c>
      <c r="J55" s="155">
        <f aca="true" t="shared" si="6" ref="J55:J80">F55+G55-S55</f>
        <v>6</v>
      </c>
      <c r="K55" s="155"/>
      <c r="L55" s="156">
        <v>350.08</v>
      </c>
      <c r="M55" s="75">
        <f aca="true" t="shared" si="7" ref="M55:M80">J55*L55</f>
        <v>2100.48</v>
      </c>
      <c r="N55" s="162" t="s">
        <v>129</v>
      </c>
      <c r="O55" s="82"/>
      <c r="P55" s="61"/>
      <c r="Q55" s="161"/>
      <c r="R55" s="236"/>
      <c r="S55" s="229">
        <f t="shared" si="3"/>
        <v>0</v>
      </c>
      <c r="T55" s="166">
        <f aca="true" t="shared" si="8" ref="T55:T80">S55*L55</f>
        <v>0</v>
      </c>
    </row>
    <row r="56" spans="1:20" s="136" customFormat="1" ht="15">
      <c r="A56" s="8">
        <v>2</v>
      </c>
      <c r="B56" s="19">
        <v>254461352</v>
      </c>
      <c r="C56" s="163" t="s">
        <v>134</v>
      </c>
      <c r="D56" s="158" t="s">
        <v>110</v>
      </c>
      <c r="E56" s="158" t="s">
        <v>9</v>
      </c>
      <c r="F56" s="160">
        <v>0</v>
      </c>
      <c r="G56" s="158">
        <v>20</v>
      </c>
      <c r="H56" s="158" t="s">
        <v>92</v>
      </c>
      <c r="I56" s="158" t="s">
        <v>128</v>
      </c>
      <c r="J56" s="153">
        <f t="shared" si="6"/>
        <v>20</v>
      </c>
      <c r="K56" s="153"/>
      <c r="L56" s="154">
        <v>86.87</v>
      </c>
      <c r="M56" s="119">
        <f t="shared" si="7"/>
        <v>1737.4</v>
      </c>
      <c r="N56" s="165" t="s">
        <v>129</v>
      </c>
      <c r="O56" s="85"/>
      <c r="P56" s="132"/>
      <c r="Q56" s="216"/>
      <c r="R56" s="151"/>
      <c r="S56" s="168">
        <f t="shared" si="3"/>
        <v>0</v>
      </c>
      <c r="T56" s="103">
        <f t="shared" si="8"/>
        <v>0</v>
      </c>
    </row>
    <row r="57" spans="1:20" s="136" customFormat="1" ht="15">
      <c r="A57" s="8">
        <v>3</v>
      </c>
      <c r="B57" s="19">
        <v>254858368</v>
      </c>
      <c r="C57" s="163" t="s">
        <v>135</v>
      </c>
      <c r="D57" s="158" t="s">
        <v>79</v>
      </c>
      <c r="E57" s="158" t="s">
        <v>9</v>
      </c>
      <c r="F57" s="160">
        <v>0</v>
      </c>
      <c r="G57" s="158">
        <v>6</v>
      </c>
      <c r="H57" s="158" t="s">
        <v>92</v>
      </c>
      <c r="I57" s="158" t="s">
        <v>128</v>
      </c>
      <c r="J57" s="153">
        <f t="shared" si="6"/>
        <v>6</v>
      </c>
      <c r="K57" s="153"/>
      <c r="L57" s="154">
        <v>349.92</v>
      </c>
      <c r="M57" s="119">
        <f t="shared" si="7"/>
        <v>2099.52</v>
      </c>
      <c r="N57" s="165" t="s">
        <v>129</v>
      </c>
      <c r="O57" s="85"/>
      <c r="P57" s="132"/>
      <c r="Q57" s="216"/>
      <c r="R57" s="151"/>
      <c r="S57" s="168">
        <f t="shared" si="3"/>
        <v>0</v>
      </c>
      <c r="T57" s="103">
        <f t="shared" si="8"/>
        <v>0</v>
      </c>
    </row>
    <row r="58" spans="1:20" s="136" customFormat="1" ht="15">
      <c r="A58" s="8">
        <v>4</v>
      </c>
      <c r="B58" s="19">
        <v>3683105630</v>
      </c>
      <c r="C58" s="163" t="s">
        <v>136</v>
      </c>
      <c r="D58" s="158" t="s">
        <v>127</v>
      </c>
      <c r="E58" s="158" t="s">
        <v>9</v>
      </c>
      <c r="F58" s="160">
        <v>0</v>
      </c>
      <c r="G58" s="158">
        <v>1</v>
      </c>
      <c r="H58" s="158" t="s">
        <v>92</v>
      </c>
      <c r="I58" s="158" t="s">
        <v>128</v>
      </c>
      <c r="J58" s="153">
        <f t="shared" si="6"/>
        <v>1</v>
      </c>
      <c r="K58" s="153"/>
      <c r="L58" s="154">
        <v>78.99</v>
      </c>
      <c r="M58" s="119">
        <f t="shared" si="7"/>
        <v>78.99</v>
      </c>
      <c r="N58" s="165" t="s">
        <v>129</v>
      </c>
      <c r="O58" s="85"/>
      <c r="P58" s="132"/>
      <c r="Q58" s="216"/>
      <c r="R58" s="151"/>
      <c r="S58" s="168">
        <f t="shared" si="3"/>
        <v>0</v>
      </c>
      <c r="T58" s="103">
        <f t="shared" si="8"/>
        <v>0</v>
      </c>
    </row>
    <row r="59" spans="1:20" s="136" customFormat="1" ht="15">
      <c r="A59" s="8">
        <v>5</v>
      </c>
      <c r="B59" s="19">
        <v>2691108533</v>
      </c>
      <c r="C59" s="163" t="s">
        <v>137</v>
      </c>
      <c r="D59" s="158" t="s">
        <v>110</v>
      </c>
      <c r="E59" s="158" t="s">
        <v>9</v>
      </c>
      <c r="F59" s="160">
        <v>0</v>
      </c>
      <c r="G59" s="158">
        <v>5</v>
      </c>
      <c r="H59" s="158" t="s">
        <v>92</v>
      </c>
      <c r="I59" s="158" t="s">
        <v>128</v>
      </c>
      <c r="J59" s="153">
        <f t="shared" si="6"/>
        <v>5</v>
      </c>
      <c r="K59" s="153"/>
      <c r="L59" s="154">
        <v>209.97</v>
      </c>
      <c r="M59" s="119">
        <f t="shared" si="7"/>
        <v>1049.85</v>
      </c>
      <c r="N59" s="165" t="s">
        <v>129</v>
      </c>
      <c r="O59" s="85"/>
      <c r="P59" s="132"/>
      <c r="Q59" s="216"/>
      <c r="R59" s="151"/>
      <c r="S59" s="168">
        <f t="shared" si="3"/>
        <v>0</v>
      </c>
      <c r="T59" s="103">
        <f t="shared" si="8"/>
        <v>0</v>
      </c>
    </row>
    <row r="60" spans="1:20" s="136" customFormat="1" ht="15">
      <c r="A60" s="8">
        <v>6</v>
      </c>
      <c r="B60" s="19">
        <v>230157</v>
      </c>
      <c r="C60" s="163" t="s">
        <v>138</v>
      </c>
      <c r="D60" s="158" t="s">
        <v>33</v>
      </c>
      <c r="E60" s="158" t="s">
        <v>9</v>
      </c>
      <c r="F60" s="160">
        <v>0</v>
      </c>
      <c r="G60" s="158">
        <v>10</v>
      </c>
      <c r="H60" s="158" t="s">
        <v>92</v>
      </c>
      <c r="I60" s="158" t="s">
        <v>128</v>
      </c>
      <c r="J60" s="153">
        <f t="shared" si="6"/>
        <v>10</v>
      </c>
      <c r="K60" s="153"/>
      <c r="L60" s="154">
        <v>57.13</v>
      </c>
      <c r="M60" s="119">
        <f t="shared" si="7"/>
        <v>571.3000000000001</v>
      </c>
      <c r="N60" s="165" t="s">
        <v>129</v>
      </c>
      <c r="O60" s="85"/>
      <c r="P60" s="132"/>
      <c r="Q60" s="216"/>
      <c r="R60" s="151"/>
      <c r="S60" s="168">
        <f t="shared" si="3"/>
        <v>0</v>
      </c>
      <c r="T60" s="103">
        <f t="shared" si="8"/>
        <v>0</v>
      </c>
    </row>
    <row r="61" spans="1:20" s="136" customFormat="1" ht="15">
      <c r="A61" s="8">
        <v>7</v>
      </c>
      <c r="B61" s="19">
        <v>277217151</v>
      </c>
      <c r="C61" s="163" t="s">
        <v>139</v>
      </c>
      <c r="D61" s="158" t="s">
        <v>110</v>
      </c>
      <c r="E61" s="158" t="s">
        <v>9</v>
      </c>
      <c r="F61" s="160">
        <v>0</v>
      </c>
      <c r="G61" s="158">
        <v>10</v>
      </c>
      <c r="H61" s="158" t="s">
        <v>92</v>
      </c>
      <c r="I61" s="158" t="s">
        <v>128</v>
      </c>
      <c r="J61" s="153">
        <f t="shared" si="6"/>
        <v>10</v>
      </c>
      <c r="K61" s="153"/>
      <c r="L61" s="154">
        <v>32.54</v>
      </c>
      <c r="M61" s="119">
        <f t="shared" si="7"/>
        <v>325.4</v>
      </c>
      <c r="N61" s="165" t="s">
        <v>129</v>
      </c>
      <c r="O61" s="85"/>
      <c r="P61" s="132"/>
      <c r="Q61" s="216"/>
      <c r="R61" s="151"/>
      <c r="S61" s="168">
        <f t="shared" si="3"/>
        <v>0</v>
      </c>
      <c r="T61" s="103">
        <f t="shared" si="8"/>
        <v>0</v>
      </c>
    </row>
    <row r="62" spans="1:20" s="136" customFormat="1" ht="15">
      <c r="A62" s="8">
        <v>8</v>
      </c>
      <c r="B62" s="19">
        <v>130093</v>
      </c>
      <c r="C62" s="163" t="s">
        <v>140</v>
      </c>
      <c r="D62" s="158" t="s">
        <v>110</v>
      </c>
      <c r="E62" s="158" t="s">
        <v>9</v>
      </c>
      <c r="F62" s="160">
        <v>0</v>
      </c>
      <c r="G62" s="158">
        <v>200</v>
      </c>
      <c r="H62" s="158" t="s">
        <v>92</v>
      </c>
      <c r="I62" s="158" t="s">
        <v>128</v>
      </c>
      <c r="J62" s="153">
        <f t="shared" si="6"/>
        <v>200</v>
      </c>
      <c r="K62" s="153"/>
      <c r="L62" s="154">
        <v>0.56</v>
      </c>
      <c r="M62" s="119">
        <f t="shared" si="7"/>
        <v>112.00000000000001</v>
      </c>
      <c r="N62" s="165" t="s">
        <v>129</v>
      </c>
      <c r="O62" s="85"/>
      <c r="P62" s="132"/>
      <c r="Q62" s="216"/>
      <c r="R62" s="151"/>
      <c r="S62" s="168">
        <f t="shared" si="3"/>
        <v>0</v>
      </c>
      <c r="T62" s="103">
        <f t="shared" si="8"/>
        <v>0</v>
      </c>
    </row>
    <row r="63" spans="1:20" s="136" customFormat="1" ht="15">
      <c r="A63" s="8">
        <v>9</v>
      </c>
      <c r="B63" s="19">
        <v>279276322</v>
      </c>
      <c r="C63" s="163" t="s">
        <v>141</v>
      </c>
      <c r="D63" s="158" t="s">
        <v>110</v>
      </c>
      <c r="E63" s="158" t="s">
        <v>9</v>
      </c>
      <c r="F63" s="160">
        <v>0</v>
      </c>
      <c r="G63" s="158">
        <v>6</v>
      </c>
      <c r="H63" s="158" t="s">
        <v>92</v>
      </c>
      <c r="I63" s="158" t="s">
        <v>128</v>
      </c>
      <c r="J63" s="153">
        <f t="shared" si="6"/>
        <v>6</v>
      </c>
      <c r="K63" s="153"/>
      <c r="L63" s="154">
        <v>107.47</v>
      </c>
      <c r="M63" s="119">
        <f t="shared" si="7"/>
        <v>644.8199999999999</v>
      </c>
      <c r="N63" s="165" t="s">
        <v>129</v>
      </c>
      <c r="O63" s="85"/>
      <c r="P63" s="132"/>
      <c r="Q63" s="216"/>
      <c r="R63" s="151"/>
      <c r="S63" s="168">
        <f t="shared" si="3"/>
        <v>0</v>
      </c>
      <c r="T63" s="103">
        <f t="shared" si="8"/>
        <v>0</v>
      </c>
    </row>
    <row r="64" spans="1:20" s="136" customFormat="1" ht="15">
      <c r="A64" s="8">
        <v>10</v>
      </c>
      <c r="B64" s="19">
        <v>2987115671</v>
      </c>
      <c r="C64" s="163" t="s">
        <v>142</v>
      </c>
      <c r="D64" s="158" t="s">
        <v>110</v>
      </c>
      <c r="E64" s="158" t="s">
        <v>9</v>
      </c>
      <c r="F64" s="160">
        <v>0</v>
      </c>
      <c r="G64" s="158">
        <v>5</v>
      </c>
      <c r="H64" s="158" t="s">
        <v>92</v>
      </c>
      <c r="I64" s="158" t="s">
        <v>128</v>
      </c>
      <c r="J64" s="153">
        <f t="shared" si="6"/>
        <v>5</v>
      </c>
      <c r="K64" s="153"/>
      <c r="L64" s="154">
        <v>118.08</v>
      </c>
      <c r="M64" s="119">
        <f t="shared" si="7"/>
        <v>590.4</v>
      </c>
      <c r="N64" s="165" t="s">
        <v>129</v>
      </c>
      <c r="O64" s="85"/>
      <c r="P64" s="132"/>
      <c r="Q64" s="216"/>
      <c r="R64" s="151"/>
      <c r="S64" s="168">
        <f t="shared" si="3"/>
        <v>0</v>
      </c>
      <c r="T64" s="103">
        <f t="shared" si="8"/>
        <v>0</v>
      </c>
    </row>
    <row r="65" spans="1:20" s="136" customFormat="1" ht="15">
      <c r="A65" s="8">
        <v>11</v>
      </c>
      <c r="B65" s="19">
        <v>401109</v>
      </c>
      <c r="C65" s="163" t="s">
        <v>143</v>
      </c>
      <c r="D65" s="158" t="s">
        <v>110</v>
      </c>
      <c r="E65" s="158" t="s">
        <v>9</v>
      </c>
      <c r="F65" s="160">
        <v>0</v>
      </c>
      <c r="G65" s="158">
        <v>17</v>
      </c>
      <c r="H65" s="158" t="s">
        <v>92</v>
      </c>
      <c r="I65" s="158" t="s">
        <v>128</v>
      </c>
      <c r="J65" s="153">
        <f t="shared" si="6"/>
        <v>17</v>
      </c>
      <c r="K65" s="153"/>
      <c r="L65" s="154">
        <v>255.42</v>
      </c>
      <c r="M65" s="119">
        <f t="shared" si="7"/>
        <v>4342.139999999999</v>
      </c>
      <c r="N65" s="165" t="s">
        <v>129</v>
      </c>
      <c r="O65" s="85"/>
      <c r="P65" s="132"/>
      <c r="Q65" s="216"/>
      <c r="R65" s="151"/>
      <c r="S65" s="168">
        <f t="shared" si="3"/>
        <v>0</v>
      </c>
      <c r="T65" s="103">
        <f t="shared" si="8"/>
        <v>0</v>
      </c>
    </row>
    <row r="66" spans="1:20" s="136" customFormat="1" ht="15">
      <c r="A66" s="8">
        <v>12</v>
      </c>
      <c r="B66" s="19">
        <v>89785452</v>
      </c>
      <c r="C66" s="163" t="s">
        <v>144</v>
      </c>
      <c r="D66" s="158" t="s">
        <v>110</v>
      </c>
      <c r="E66" s="158" t="s">
        <v>9</v>
      </c>
      <c r="F66" s="160">
        <v>0</v>
      </c>
      <c r="G66" s="158">
        <v>5</v>
      </c>
      <c r="H66" s="158" t="s">
        <v>92</v>
      </c>
      <c r="I66" s="158" t="s">
        <v>128</v>
      </c>
      <c r="J66" s="153">
        <f t="shared" si="6"/>
        <v>5</v>
      </c>
      <c r="K66" s="153"/>
      <c r="L66" s="154">
        <v>192.05</v>
      </c>
      <c r="M66" s="119">
        <f t="shared" si="7"/>
        <v>960.25</v>
      </c>
      <c r="N66" s="165" t="s">
        <v>129</v>
      </c>
      <c r="O66" s="85"/>
      <c r="P66" s="132"/>
      <c r="Q66" s="216"/>
      <c r="R66" s="151"/>
      <c r="S66" s="168">
        <f t="shared" si="3"/>
        <v>0</v>
      </c>
      <c r="T66" s="103">
        <f t="shared" si="8"/>
        <v>0</v>
      </c>
    </row>
    <row r="67" spans="1:20" s="136" customFormat="1" ht="15">
      <c r="A67" s="8">
        <v>13</v>
      </c>
      <c r="B67" s="19">
        <v>414993</v>
      </c>
      <c r="C67" s="163" t="s">
        <v>145</v>
      </c>
      <c r="D67" s="158" t="s">
        <v>110</v>
      </c>
      <c r="E67" s="158" t="s">
        <v>9</v>
      </c>
      <c r="F67" s="160">
        <v>0</v>
      </c>
      <c r="G67" s="158">
        <v>15</v>
      </c>
      <c r="H67" s="158" t="s">
        <v>92</v>
      </c>
      <c r="I67" s="158" t="s">
        <v>128</v>
      </c>
      <c r="J67" s="153">
        <f t="shared" si="6"/>
        <v>15</v>
      </c>
      <c r="K67" s="153"/>
      <c r="L67" s="154">
        <v>63.17</v>
      </c>
      <c r="M67" s="119">
        <f t="shared" si="7"/>
        <v>947.5500000000001</v>
      </c>
      <c r="N67" s="165" t="s">
        <v>129</v>
      </c>
      <c r="O67" s="85"/>
      <c r="P67" s="132"/>
      <c r="Q67" s="216"/>
      <c r="R67" s="151"/>
      <c r="S67" s="168">
        <f t="shared" si="3"/>
        <v>0</v>
      </c>
      <c r="T67" s="103">
        <f t="shared" si="8"/>
        <v>0</v>
      </c>
    </row>
    <row r="68" spans="1:20" s="136" customFormat="1" ht="15">
      <c r="A68" s="8">
        <v>14</v>
      </c>
      <c r="B68" s="19">
        <v>366047590</v>
      </c>
      <c r="C68" s="163" t="s">
        <v>146</v>
      </c>
      <c r="D68" s="158" t="s">
        <v>110</v>
      </c>
      <c r="E68" s="158" t="s">
        <v>9</v>
      </c>
      <c r="F68" s="160">
        <v>0</v>
      </c>
      <c r="G68" s="158">
        <v>10</v>
      </c>
      <c r="H68" s="158" t="s">
        <v>92</v>
      </c>
      <c r="I68" s="158" t="s">
        <v>128</v>
      </c>
      <c r="J68" s="153">
        <f t="shared" si="6"/>
        <v>10</v>
      </c>
      <c r="K68" s="153"/>
      <c r="L68" s="154">
        <v>29</v>
      </c>
      <c r="M68" s="119">
        <f t="shared" si="7"/>
        <v>290</v>
      </c>
      <c r="N68" s="165" t="s">
        <v>129</v>
      </c>
      <c r="O68" s="85"/>
      <c r="P68" s="132"/>
      <c r="Q68" s="216"/>
      <c r="R68" s="151"/>
      <c r="S68" s="168">
        <f aca="true" t="shared" si="9" ref="S68:S82">O68+P68+Q68+R68</f>
        <v>0</v>
      </c>
      <c r="T68" s="103">
        <f t="shared" si="8"/>
        <v>0</v>
      </c>
    </row>
    <row r="69" spans="1:20" s="136" customFormat="1" ht="15">
      <c r="A69" s="8">
        <v>15</v>
      </c>
      <c r="B69" s="19">
        <v>30932822</v>
      </c>
      <c r="C69" s="163" t="s">
        <v>147</v>
      </c>
      <c r="D69" s="158" t="s">
        <v>110</v>
      </c>
      <c r="E69" s="158" t="s">
        <v>9</v>
      </c>
      <c r="F69" s="160">
        <v>0</v>
      </c>
      <c r="G69" s="158">
        <v>20</v>
      </c>
      <c r="H69" s="158" t="s">
        <v>92</v>
      </c>
      <c r="I69" s="158" t="s">
        <v>128</v>
      </c>
      <c r="J69" s="153">
        <f t="shared" si="6"/>
        <v>20</v>
      </c>
      <c r="K69" s="153"/>
      <c r="L69" s="154">
        <v>10.18</v>
      </c>
      <c r="M69" s="119">
        <f t="shared" si="7"/>
        <v>203.6</v>
      </c>
      <c r="N69" s="165" t="s">
        <v>129</v>
      </c>
      <c r="O69" s="85"/>
      <c r="P69" s="132"/>
      <c r="Q69" s="216"/>
      <c r="R69" s="151"/>
      <c r="S69" s="168">
        <f t="shared" si="9"/>
        <v>0</v>
      </c>
      <c r="T69" s="103">
        <f t="shared" si="8"/>
        <v>0</v>
      </c>
    </row>
    <row r="70" spans="1:20" s="136" customFormat="1" ht="15">
      <c r="A70" s="8">
        <v>16</v>
      </c>
      <c r="B70" s="19">
        <v>200973</v>
      </c>
      <c r="C70" s="163" t="s">
        <v>148</v>
      </c>
      <c r="D70" s="158" t="s">
        <v>110</v>
      </c>
      <c r="E70" s="158" t="s">
        <v>9</v>
      </c>
      <c r="F70" s="160">
        <v>0</v>
      </c>
      <c r="G70" s="158">
        <v>25</v>
      </c>
      <c r="H70" s="158" t="s">
        <v>92</v>
      </c>
      <c r="I70" s="158" t="s">
        <v>128</v>
      </c>
      <c r="J70" s="153">
        <f t="shared" si="6"/>
        <v>25</v>
      </c>
      <c r="K70" s="153"/>
      <c r="L70" s="154">
        <v>65.14</v>
      </c>
      <c r="M70" s="119">
        <f t="shared" si="7"/>
        <v>1628.5</v>
      </c>
      <c r="N70" s="165" t="s">
        <v>160</v>
      </c>
      <c r="O70" s="85"/>
      <c r="P70" s="132"/>
      <c r="Q70" s="216"/>
      <c r="R70" s="151"/>
      <c r="S70" s="168">
        <f t="shared" si="9"/>
        <v>0</v>
      </c>
      <c r="T70" s="103">
        <f t="shared" si="8"/>
        <v>0</v>
      </c>
    </row>
    <row r="71" spans="1:20" s="136" customFormat="1" ht="15">
      <c r="A71" s="8">
        <v>17</v>
      </c>
      <c r="B71" s="19">
        <v>309077915</v>
      </c>
      <c r="C71" s="163" t="s">
        <v>149</v>
      </c>
      <c r="D71" s="158" t="s">
        <v>110</v>
      </c>
      <c r="E71" s="158" t="s">
        <v>9</v>
      </c>
      <c r="F71" s="160">
        <v>0</v>
      </c>
      <c r="G71" s="158">
        <v>10</v>
      </c>
      <c r="H71" s="158" t="s">
        <v>92</v>
      </c>
      <c r="I71" s="158" t="s">
        <v>128</v>
      </c>
      <c r="J71" s="153">
        <f t="shared" si="6"/>
        <v>10</v>
      </c>
      <c r="K71" s="153"/>
      <c r="L71" s="154">
        <v>142.21</v>
      </c>
      <c r="M71" s="119">
        <f t="shared" si="7"/>
        <v>1422.1000000000001</v>
      </c>
      <c r="N71" s="165" t="s">
        <v>129</v>
      </c>
      <c r="O71" s="85"/>
      <c r="P71" s="132"/>
      <c r="Q71" s="216"/>
      <c r="R71" s="151"/>
      <c r="S71" s="168">
        <f t="shared" si="9"/>
        <v>0</v>
      </c>
      <c r="T71" s="103">
        <f t="shared" si="8"/>
        <v>0</v>
      </c>
    </row>
    <row r="72" spans="1:20" s="136" customFormat="1" ht="15">
      <c r="A72" s="8">
        <v>18</v>
      </c>
      <c r="B72" s="19">
        <v>220955</v>
      </c>
      <c r="C72" s="163" t="s">
        <v>150</v>
      </c>
      <c r="D72" s="158" t="s">
        <v>110</v>
      </c>
      <c r="E72" s="158" t="s">
        <v>9</v>
      </c>
      <c r="F72" s="160">
        <v>0</v>
      </c>
      <c r="G72" s="158">
        <v>20</v>
      </c>
      <c r="H72" s="158" t="s">
        <v>92</v>
      </c>
      <c r="I72" s="158" t="s">
        <v>128</v>
      </c>
      <c r="J72" s="153">
        <f t="shared" si="6"/>
        <v>20</v>
      </c>
      <c r="K72" s="153"/>
      <c r="L72" s="154">
        <v>2.94</v>
      </c>
      <c r="M72" s="119">
        <f t="shared" si="7"/>
        <v>58.8</v>
      </c>
      <c r="N72" s="165" t="s">
        <v>129</v>
      </c>
      <c r="O72" s="85"/>
      <c r="P72" s="132"/>
      <c r="Q72" s="216"/>
      <c r="R72" s="151"/>
      <c r="S72" s="168">
        <f t="shared" si="9"/>
        <v>0</v>
      </c>
      <c r="T72" s="103">
        <f t="shared" si="8"/>
        <v>0</v>
      </c>
    </row>
    <row r="73" spans="1:20" s="136" customFormat="1" ht="15">
      <c r="A73" s="8">
        <v>19</v>
      </c>
      <c r="B73" s="19">
        <v>220956</v>
      </c>
      <c r="C73" s="163" t="s">
        <v>151</v>
      </c>
      <c r="D73" s="158" t="s">
        <v>110</v>
      </c>
      <c r="E73" s="158" t="s">
        <v>9</v>
      </c>
      <c r="F73" s="160">
        <v>0</v>
      </c>
      <c r="G73" s="158">
        <v>20</v>
      </c>
      <c r="H73" s="158" t="s">
        <v>92</v>
      </c>
      <c r="I73" s="158" t="s">
        <v>128</v>
      </c>
      <c r="J73" s="153">
        <f t="shared" si="6"/>
        <v>20</v>
      </c>
      <c r="K73" s="153"/>
      <c r="L73" s="154">
        <v>2.94</v>
      </c>
      <c r="M73" s="119">
        <f t="shared" si="7"/>
        <v>58.8</v>
      </c>
      <c r="N73" s="165" t="s">
        <v>129</v>
      </c>
      <c r="O73" s="85"/>
      <c r="P73" s="132"/>
      <c r="Q73" s="216"/>
      <c r="R73" s="151"/>
      <c r="S73" s="168">
        <f t="shared" si="9"/>
        <v>0</v>
      </c>
      <c r="T73" s="103">
        <f t="shared" si="8"/>
        <v>0</v>
      </c>
    </row>
    <row r="74" spans="1:20" s="136" customFormat="1" ht="15">
      <c r="A74" s="8">
        <v>20</v>
      </c>
      <c r="B74" s="19">
        <v>220958</v>
      </c>
      <c r="C74" s="163" t="s">
        <v>152</v>
      </c>
      <c r="D74" s="158" t="s">
        <v>110</v>
      </c>
      <c r="E74" s="158" t="s">
        <v>9</v>
      </c>
      <c r="F74" s="160">
        <v>0</v>
      </c>
      <c r="G74" s="158">
        <v>20</v>
      </c>
      <c r="H74" s="158" t="s">
        <v>92</v>
      </c>
      <c r="I74" s="158" t="s">
        <v>128</v>
      </c>
      <c r="J74" s="153">
        <f t="shared" si="6"/>
        <v>20</v>
      </c>
      <c r="K74" s="153"/>
      <c r="L74" s="154">
        <v>2.94</v>
      </c>
      <c r="M74" s="119">
        <f t="shared" si="7"/>
        <v>58.8</v>
      </c>
      <c r="N74" s="165" t="s">
        <v>129</v>
      </c>
      <c r="O74" s="85"/>
      <c r="P74" s="132"/>
      <c r="Q74" s="216"/>
      <c r="R74" s="151"/>
      <c r="S74" s="168">
        <f t="shared" si="9"/>
        <v>0</v>
      </c>
      <c r="T74" s="103">
        <f t="shared" si="8"/>
        <v>0</v>
      </c>
    </row>
    <row r="75" spans="1:20" s="136" customFormat="1" ht="15">
      <c r="A75" s="8">
        <v>21</v>
      </c>
      <c r="B75" s="19">
        <v>3185112353</v>
      </c>
      <c r="C75" s="163" t="s">
        <v>153</v>
      </c>
      <c r="D75" s="158" t="s">
        <v>110</v>
      </c>
      <c r="E75" s="158" t="s">
        <v>9</v>
      </c>
      <c r="F75" s="160">
        <v>0</v>
      </c>
      <c r="G75" s="158">
        <v>1</v>
      </c>
      <c r="H75" s="158" t="s">
        <v>92</v>
      </c>
      <c r="I75" s="158" t="s">
        <v>128</v>
      </c>
      <c r="J75" s="153">
        <f t="shared" si="6"/>
        <v>1</v>
      </c>
      <c r="K75" s="153"/>
      <c r="L75" s="154">
        <v>33.78</v>
      </c>
      <c r="M75" s="119">
        <f t="shared" si="7"/>
        <v>33.78</v>
      </c>
      <c r="N75" s="165" t="s">
        <v>129</v>
      </c>
      <c r="O75" s="85"/>
      <c r="P75" s="132"/>
      <c r="Q75" s="216"/>
      <c r="R75" s="151"/>
      <c r="S75" s="168">
        <f t="shared" si="9"/>
        <v>0</v>
      </c>
      <c r="T75" s="103">
        <f t="shared" si="8"/>
        <v>0</v>
      </c>
    </row>
    <row r="76" spans="1:20" s="136" customFormat="1" ht="15">
      <c r="A76" s="8">
        <v>22</v>
      </c>
      <c r="B76" s="19">
        <v>3185112354</v>
      </c>
      <c r="C76" s="163" t="s">
        <v>154</v>
      </c>
      <c r="D76" s="158" t="s">
        <v>110</v>
      </c>
      <c r="E76" s="158" t="s">
        <v>9</v>
      </c>
      <c r="F76" s="160">
        <v>0</v>
      </c>
      <c r="G76" s="158">
        <v>1</v>
      </c>
      <c r="H76" s="158" t="s">
        <v>92</v>
      </c>
      <c r="I76" s="158" t="s">
        <v>128</v>
      </c>
      <c r="J76" s="153">
        <f t="shared" si="6"/>
        <v>1</v>
      </c>
      <c r="K76" s="153"/>
      <c r="L76" s="154">
        <v>33.78</v>
      </c>
      <c r="M76" s="119">
        <f t="shared" si="7"/>
        <v>33.78</v>
      </c>
      <c r="N76" s="165" t="s">
        <v>129</v>
      </c>
      <c r="O76" s="85"/>
      <c r="P76" s="132"/>
      <c r="Q76" s="216"/>
      <c r="R76" s="151"/>
      <c r="S76" s="168">
        <f t="shared" si="9"/>
        <v>0</v>
      </c>
      <c r="T76" s="103">
        <f t="shared" si="8"/>
        <v>0</v>
      </c>
    </row>
    <row r="77" spans="1:20" s="136" customFormat="1" ht="15">
      <c r="A77" s="8">
        <v>23</v>
      </c>
      <c r="B77" s="19">
        <v>318577558</v>
      </c>
      <c r="C77" s="163" t="s">
        <v>155</v>
      </c>
      <c r="D77" s="158" t="s">
        <v>110</v>
      </c>
      <c r="E77" s="158" t="s">
        <v>9</v>
      </c>
      <c r="F77" s="160">
        <v>0</v>
      </c>
      <c r="G77" s="158">
        <v>100</v>
      </c>
      <c r="H77" s="158" t="s">
        <v>92</v>
      </c>
      <c r="I77" s="158" t="s">
        <v>128</v>
      </c>
      <c r="J77" s="153">
        <f t="shared" si="6"/>
        <v>100</v>
      </c>
      <c r="K77" s="153"/>
      <c r="L77" s="154">
        <v>42.9</v>
      </c>
      <c r="M77" s="119">
        <f t="shared" si="7"/>
        <v>4290</v>
      </c>
      <c r="N77" s="165" t="s">
        <v>129</v>
      </c>
      <c r="O77" s="85"/>
      <c r="P77" s="132"/>
      <c r="Q77" s="216"/>
      <c r="R77" s="151"/>
      <c r="S77" s="168">
        <f t="shared" si="9"/>
        <v>0</v>
      </c>
      <c r="T77" s="103">
        <f t="shared" si="8"/>
        <v>0</v>
      </c>
    </row>
    <row r="78" spans="1:20" s="136" customFormat="1" ht="15">
      <c r="A78" s="8">
        <v>24</v>
      </c>
      <c r="B78" s="19">
        <v>3274127661</v>
      </c>
      <c r="C78" s="163" t="s">
        <v>156</v>
      </c>
      <c r="D78" s="158" t="s">
        <v>110</v>
      </c>
      <c r="E78" s="158" t="s">
        <v>9</v>
      </c>
      <c r="F78" s="160">
        <v>0</v>
      </c>
      <c r="G78" s="158">
        <v>15</v>
      </c>
      <c r="H78" s="158" t="s">
        <v>92</v>
      </c>
      <c r="I78" s="158" t="s">
        <v>128</v>
      </c>
      <c r="J78" s="153">
        <f t="shared" si="6"/>
        <v>15</v>
      </c>
      <c r="K78" s="153"/>
      <c r="L78" s="154">
        <v>82.79</v>
      </c>
      <c r="M78" s="119">
        <f t="shared" si="7"/>
        <v>1241.8500000000001</v>
      </c>
      <c r="N78" s="165" t="s">
        <v>129</v>
      </c>
      <c r="O78" s="85"/>
      <c r="P78" s="132"/>
      <c r="Q78" s="216"/>
      <c r="R78" s="151"/>
      <c r="S78" s="168">
        <f t="shared" si="9"/>
        <v>0</v>
      </c>
      <c r="T78" s="103">
        <f t="shared" si="8"/>
        <v>0</v>
      </c>
    </row>
    <row r="79" spans="1:20" s="136" customFormat="1" ht="15">
      <c r="A79" s="8">
        <v>25</v>
      </c>
      <c r="B79" s="19">
        <v>352161666</v>
      </c>
      <c r="C79" s="163" t="s">
        <v>157</v>
      </c>
      <c r="D79" s="158" t="s">
        <v>110</v>
      </c>
      <c r="E79" s="158" t="s">
        <v>9</v>
      </c>
      <c r="F79" s="160">
        <v>0</v>
      </c>
      <c r="G79" s="158">
        <v>1</v>
      </c>
      <c r="H79" s="158" t="s">
        <v>92</v>
      </c>
      <c r="I79" s="158" t="s">
        <v>159</v>
      </c>
      <c r="J79" s="153">
        <f>F79+G79-S79</f>
        <v>1</v>
      </c>
      <c r="K79" s="153"/>
      <c r="L79" s="154">
        <v>1270.21</v>
      </c>
      <c r="M79" s="119">
        <f>J79*L79</f>
        <v>1270.21</v>
      </c>
      <c r="N79" s="165" t="s">
        <v>129</v>
      </c>
      <c r="O79" s="85"/>
      <c r="P79" s="132"/>
      <c r="Q79" s="216"/>
      <c r="R79" s="151"/>
      <c r="S79" s="168">
        <f t="shared" si="9"/>
        <v>0</v>
      </c>
      <c r="T79" s="103">
        <f>S79*L79</f>
        <v>0</v>
      </c>
    </row>
    <row r="80" spans="1:20" s="136" customFormat="1" ht="15">
      <c r="A80" s="8">
        <v>26</v>
      </c>
      <c r="B80" s="19">
        <v>3222139205</v>
      </c>
      <c r="C80" s="163" t="s">
        <v>158</v>
      </c>
      <c r="D80" s="158" t="s">
        <v>110</v>
      </c>
      <c r="E80" s="158" t="s">
        <v>9</v>
      </c>
      <c r="F80" s="160">
        <v>0</v>
      </c>
      <c r="G80" s="158">
        <v>10</v>
      </c>
      <c r="H80" s="158" t="s">
        <v>92</v>
      </c>
      <c r="I80" s="158" t="s">
        <v>128</v>
      </c>
      <c r="J80" s="153">
        <f t="shared" si="6"/>
        <v>10</v>
      </c>
      <c r="K80" s="153"/>
      <c r="L80" s="154">
        <v>5.69</v>
      </c>
      <c r="M80" s="119">
        <f t="shared" si="7"/>
        <v>56.900000000000006</v>
      </c>
      <c r="N80" s="165" t="s">
        <v>129</v>
      </c>
      <c r="O80" s="85"/>
      <c r="P80" s="132"/>
      <c r="Q80" s="216"/>
      <c r="R80" s="151"/>
      <c r="S80" s="168">
        <f t="shared" si="9"/>
        <v>0</v>
      </c>
      <c r="T80" s="103">
        <f t="shared" si="8"/>
        <v>0</v>
      </c>
    </row>
    <row r="81" spans="1:20" ht="15">
      <c r="A81" s="8">
        <v>27</v>
      </c>
      <c r="B81" s="145" t="s">
        <v>77</v>
      </c>
      <c r="C81" s="146" t="s">
        <v>80</v>
      </c>
      <c r="D81" s="2" t="s">
        <v>79</v>
      </c>
      <c r="E81" s="2" t="s">
        <v>9</v>
      </c>
      <c r="F81" s="147">
        <v>150</v>
      </c>
      <c r="G81" s="148"/>
      <c r="H81" s="148" t="s">
        <v>92</v>
      </c>
      <c r="I81" s="148"/>
      <c r="J81" s="149">
        <f>F81+G81-S81</f>
        <v>150</v>
      </c>
      <c r="K81" s="88">
        <v>150</v>
      </c>
      <c r="L81" s="65">
        <v>153.72</v>
      </c>
      <c r="M81" s="150">
        <f>J81*L81</f>
        <v>23058</v>
      </c>
      <c r="N81" s="84" t="s">
        <v>106</v>
      </c>
      <c r="O81" s="116"/>
      <c r="P81" s="131"/>
      <c r="Q81" s="223"/>
      <c r="R81" s="151"/>
      <c r="S81" s="168">
        <f t="shared" si="9"/>
        <v>0</v>
      </c>
      <c r="T81" s="152">
        <f>S81*L81</f>
        <v>0</v>
      </c>
    </row>
    <row r="82" spans="1:20" ht="15.75" thickBot="1">
      <c r="A82" s="8">
        <v>28</v>
      </c>
      <c r="B82" s="93" t="s">
        <v>78</v>
      </c>
      <c r="C82" s="94" t="s">
        <v>81</v>
      </c>
      <c r="D82" s="23" t="s">
        <v>79</v>
      </c>
      <c r="E82" s="23" t="s">
        <v>9</v>
      </c>
      <c r="F82" s="23">
        <v>35</v>
      </c>
      <c r="G82" s="23"/>
      <c r="H82" s="23" t="s">
        <v>92</v>
      </c>
      <c r="I82" s="23"/>
      <c r="J82" s="56">
        <f>F82+G82-S82</f>
        <v>35</v>
      </c>
      <c r="K82" s="23">
        <v>3</v>
      </c>
      <c r="L82" s="74">
        <v>195.89</v>
      </c>
      <c r="M82" s="70">
        <f>J82*L82</f>
        <v>6856.15</v>
      </c>
      <c r="N82" s="67" t="s">
        <v>107</v>
      </c>
      <c r="O82" s="25"/>
      <c r="P82" s="26"/>
      <c r="Q82" s="27"/>
      <c r="R82" s="237"/>
      <c r="S82" s="168">
        <f t="shared" si="9"/>
        <v>0</v>
      </c>
      <c r="T82" s="106">
        <f>S82*L82</f>
        <v>0</v>
      </c>
    </row>
    <row r="83" spans="1:20" ht="15.75" thickBot="1">
      <c r="A83" s="244"/>
      <c r="B83" s="245"/>
      <c r="C83" s="63" t="s">
        <v>95</v>
      </c>
      <c r="D83" s="249" t="s">
        <v>36</v>
      </c>
      <c r="E83" s="250"/>
      <c r="F83" s="49">
        <f>SUM(F81:F82)</f>
        <v>185</v>
      </c>
      <c r="G83" s="49">
        <f>SUM(G81:G82)</f>
        <v>0</v>
      </c>
      <c r="H83" s="253"/>
      <c r="I83" s="254"/>
      <c r="J83" s="49">
        <f>SUM(J55:J82)</f>
        <v>744</v>
      </c>
      <c r="K83" s="49">
        <f>SUM(K55:K82)</f>
        <v>153</v>
      </c>
      <c r="L83" s="98" t="s">
        <v>69</v>
      </c>
      <c r="M83" s="68">
        <f>SUM(M81:M82)</f>
        <v>29914.15</v>
      </c>
      <c r="N83" s="112" t="s">
        <v>69</v>
      </c>
      <c r="O83" s="251" t="s">
        <v>90</v>
      </c>
      <c r="P83" s="257"/>
      <c r="Q83" s="257"/>
      <c r="R83" s="227"/>
      <c r="S83" s="234">
        <f>SUM(S55:S82)</f>
        <v>0</v>
      </c>
      <c r="T83" s="62">
        <f>SUM(T55:T82)</f>
        <v>0</v>
      </c>
    </row>
    <row r="84" spans="1:20" s="199" customFormat="1" ht="15">
      <c r="A84" s="185">
        <v>1</v>
      </c>
      <c r="B84" s="186" t="s">
        <v>69</v>
      </c>
      <c r="C84" s="187" t="s">
        <v>96</v>
      </c>
      <c r="D84" s="188" t="s">
        <v>94</v>
      </c>
      <c r="E84" s="188" t="s">
        <v>9</v>
      </c>
      <c r="F84" s="188">
        <v>0</v>
      </c>
      <c r="G84" s="188">
        <v>30</v>
      </c>
      <c r="H84" s="189" t="s">
        <v>93</v>
      </c>
      <c r="I84" s="188">
        <v>6307</v>
      </c>
      <c r="J84" s="190">
        <f aca="true" t="shared" si="10" ref="J84:J107">F84+G84-S84</f>
        <v>30</v>
      </c>
      <c r="K84" s="191">
        <v>0</v>
      </c>
      <c r="L84" s="192">
        <v>89.08</v>
      </c>
      <c r="M84" s="193">
        <f aca="true" t="shared" si="11" ref="M84:M107">J84*L84</f>
        <v>2672.4</v>
      </c>
      <c r="N84" s="194" t="s">
        <v>104</v>
      </c>
      <c r="O84" s="195"/>
      <c r="P84" s="214"/>
      <c r="Q84" s="224"/>
      <c r="R84" s="197"/>
      <c r="S84" s="168">
        <f aca="true" t="shared" si="12" ref="S84:S92">O84+P84+Q84+R84</f>
        <v>0</v>
      </c>
      <c r="T84" s="198">
        <f aca="true" t="shared" si="13" ref="T84:T92">S84*L84</f>
        <v>0</v>
      </c>
    </row>
    <row r="85" spans="1:20" s="199" customFormat="1" ht="15">
      <c r="A85" s="185">
        <v>2</v>
      </c>
      <c r="B85" s="186" t="s">
        <v>69</v>
      </c>
      <c r="C85" s="187" t="s">
        <v>96</v>
      </c>
      <c r="D85" s="188" t="s">
        <v>94</v>
      </c>
      <c r="E85" s="188" t="s">
        <v>9</v>
      </c>
      <c r="F85" s="188">
        <v>0</v>
      </c>
      <c r="G85" s="188">
        <v>30</v>
      </c>
      <c r="H85" s="189" t="s">
        <v>93</v>
      </c>
      <c r="I85" s="188">
        <v>6307</v>
      </c>
      <c r="J85" s="190">
        <f t="shared" si="10"/>
        <v>30</v>
      </c>
      <c r="K85" s="191">
        <v>0</v>
      </c>
      <c r="L85" s="192">
        <v>89.08</v>
      </c>
      <c r="M85" s="193">
        <f>J85*L85</f>
        <v>2672.4</v>
      </c>
      <c r="N85" s="200" t="s">
        <v>103</v>
      </c>
      <c r="O85" s="195"/>
      <c r="P85" s="214"/>
      <c r="Q85" s="225"/>
      <c r="R85" s="201"/>
      <c r="S85" s="168">
        <f t="shared" si="12"/>
        <v>0</v>
      </c>
      <c r="T85" s="202">
        <f t="shared" si="13"/>
        <v>0</v>
      </c>
    </row>
    <row r="86" spans="1:20" s="199" customFormat="1" ht="15">
      <c r="A86" s="185"/>
      <c r="B86" s="186" t="s">
        <v>69</v>
      </c>
      <c r="C86" s="187" t="s">
        <v>96</v>
      </c>
      <c r="D86" s="188" t="s">
        <v>94</v>
      </c>
      <c r="E86" s="188" t="s">
        <v>9</v>
      </c>
      <c r="F86" s="188">
        <v>0</v>
      </c>
      <c r="G86" s="188">
        <v>4</v>
      </c>
      <c r="H86" s="189" t="s">
        <v>93</v>
      </c>
      <c r="I86" s="188">
        <v>6308</v>
      </c>
      <c r="J86" s="190">
        <f>F86+G86-S86</f>
        <v>4</v>
      </c>
      <c r="K86" s="191">
        <v>0</v>
      </c>
      <c r="L86" s="192">
        <v>89.08</v>
      </c>
      <c r="M86" s="193">
        <f>J86*L86</f>
        <v>356.32</v>
      </c>
      <c r="N86" s="200" t="s">
        <v>108</v>
      </c>
      <c r="O86" s="195"/>
      <c r="P86" s="214"/>
      <c r="Q86" s="225"/>
      <c r="R86" s="201"/>
      <c r="S86" s="168">
        <f t="shared" si="12"/>
        <v>0</v>
      </c>
      <c r="T86" s="202">
        <f t="shared" si="13"/>
        <v>0</v>
      </c>
    </row>
    <row r="87" spans="1:20" s="199" customFormat="1" ht="15">
      <c r="A87" s="185">
        <v>3</v>
      </c>
      <c r="B87" s="186" t="s">
        <v>69</v>
      </c>
      <c r="C87" s="187" t="s">
        <v>96</v>
      </c>
      <c r="D87" s="188" t="s">
        <v>94</v>
      </c>
      <c r="E87" s="188" t="s">
        <v>9</v>
      </c>
      <c r="F87" s="188">
        <v>0</v>
      </c>
      <c r="G87" s="188">
        <v>36</v>
      </c>
      <c r="H87" s="189" t="s">
        <v>93</v>
      </c>
      <c r="I87" s="188">
        <v>6307</v>
      </c>
      <c r="J87" s="190">
        <f t="shared" si="10"/>
        <v>36</v>
      </c>
      <c r="K87" s="191">
        <v>0</v>
      </c>
      <c r="L87" s="192">
        <v>89.08</v>
      </c>
      <c r="M87" s="193">
        <f>J87*L87</f>
        <v>3206.88</v>
      </c>
      <c r="N87" s="200" t="s">
        <v>105</v>
      </c>
      <c r="O87" s="195"/>
      <c r="P87" s="196"/>
      <c r="Q87" s="225"/>
      <c r="R87" s="201"/>
      <c r="S87" s="168">
        <f t="shared" si="12"/>
        <v>0</v>
      </c>
      <c r="T87" s="202">
        <f t="shared" si="13"/>
        <v>0</v>
      </c>
    </row>
    <row r="88" spans="1:20" ht="15">
      <c r="A88" s="8">
        <v>4</v>
      </c>
      <c r="B88" s="91" t="s">
        <v>69</v>
      </c>
      <c r="C88" s="92" t="s">
        <v>97</v>
      </c>
      <c r="D88" s="9" t="s">
        <v>94</v>
      </c>
      <c r="E88" s="9" t="s">
        <v>9</v>
      </c>
      <c r="F88" s="9">
        <v>0</v>
      </c>
      <c r="G88" s="9">
        <v>336</v>
      </c>
      <c r="H88" s="99" t="s">
        <v>93</v>
      </c>
      <c r="I88" s="2">
        <v>6307</v>
      </c>
      <c r="J88" s="56">
        <f t="shared" si="10"/>
        <v>336</v>
      </c>
      <c r="K88" s="23">
        <v>0</v>
      </c>
      <c r="L88" s="74">
        <v>4.99</v>
      </c>
      <c r="M88" s="70">
        <f t="shared" si="11"/>
        <v>1676.64</v>
      </c>
      <c r="N88" s="66" t="s">
        <v>100</v>
      </c>
      <c r="O88" s="85"/>
      <c r="P88" s="132"/>
      <c r="Q88" s="14"/>
      <c r="R88" s="169"/>
      <c r="S88" s="168">
        <f t="shared" si="12"/>
        <v>0</v>
      </c>
      <c r="T88" s="120">
        <f t="shared" si="13"/>
        <v>0</v>
      </c>
    </row>
    <row r="89" spans="1:20" ht="15">
      <c r="A89" s="8">
        <v>5</v>
      </c>
      <c r="B89" s="91" t="s">
        <v>69</v>
      </c>
      <c r="C89" s="92" t="s">
        <v>98</v>
      </c>
      <c r="D89" s="9" t="s">
        <v>94</v>
      </c>
      <c r="E89" s="9" t="s">
        <v>9</v>
      </c>
      <c r="F89" s="9">
        <v>0</v>
      </c>
      <c r="G89" s="9">
        <v>96</v>
      </c>
      <c r="H89" s="99" t="s">
        <v>93</v>
      </c>
      <c r="I89" s="2">
        <v>6307</v>
      </c>
      <c r="J89" s="56">
        <f t="shared" si="10"/>
        <v>96</v>
      </c>
      <c r="K89" s="23">
        <v>0</v>
      </c>
      <c r="L89" s="74">
        <v>4.99</v>
      </c>
      <c r="M89" s="70">
        <f t="shared" si="11"/>
        <v>479.04</v>
      </c>
      <c r="N89" s="66" t="s">
        <v>100</v>
      </c>
      <c r="O89" s="85"/>
      <c r="P89" s="132"/>
      <c r="Q89" s="14"/>
      <c r="R89" s="169"/>
      <c r="S89" s="168">
        <f t="shared" si="12"/>
        <v>0</v>
      </c>
      <c r="T89" s="120">
        <f t="shared" si="13"/>
        <v>0</v>
      </c>
    </row>
    <row r="90" spans="1:20" ht="15">
      <c r="A90" s="8">
        <v>6</v>
      </c>
      <c r="B90" s="93"/>
      <c r="C90" s="92" t="s">
        <v>99</v>
      </c>
      <c r="D90" s="9" t="s">
        <v>94</v>
      </c>
      <c r="E90" s="9" t="s">
        <v>9</v>
      </c>
      <c r="F90" s="9">
        <v>0</v>
      </c>
      <c r="G90" s="9">
        <v>6</v>
      </c>
      <c r="H90" s="118" t="s">
        <v>93</v>
      </c>
      <c r="I90" s="9">
        <v>6307</v>
      </c>
      <c r="J90" s="153">
        <f>F90+G90-S90</f>
        <v>6</v>
      </c>
      <c r="K90" s="9">
        <v>0</v>
      </c>
      <c r="L90" s="119">
        <v>9.6</v>
      </c>
      <c r="M90" s="119">
        <f>J90*L90</f>
        <v>57.599999999999994</v>
      </c>
      <c r="N90" s="72" t="s">
        <v>100</v>
      </c>
      <c r="O90" s="175"/>
      <c r="P90" s="13"/>
      <c r="Q90" s="14"/>
      <c r="R90" s="169"/>
      <c r="S90" s="168">
        <f t="shared" si="12"/>
        <v>0</v>
      </c>
      <c r="T90" s="120">
        <f>S90*L90</f>
        <v>0</v>
      </c>
    </row>
    <row r="91" spans="1:20" ht="15">
      <c r="A91" s="213">
        <v>7</v>
      </c>
      <c r="B91" s="203"/>
      <c r="C91" s="204" t="s">
        <v>96</v>
      </c>
      <c r="D91" s="205" t="s">
        <v>94</v>
      </c>
      <c r="E91" s="205" t="s">
        <v>35</v>
      </c>
      <c r="F91" s="205">
        <v>0</v>
      </c>
      <c r="G91" s="205">
        <v>20</v>
      </c>
      <c r="H91" s="206" t="s">
        <v>93</v>
      </c>
      <c r="I91" s="205">
        <v>11849</v>
      </c>
      <c r="J91" s="207">
        <f>F91+G91-S91</f>
        <v>20</v>
      </c>
      <c r="K91" s="205">
        <v>0</v>
      </c>
      <c r="L91" s="208">
        <v>9.6</v>
      </c>
      <c r="M91" s="208">
        <f>J91*L91</f>
        <v>192</v>
      </c>
      <c r="N91" s="209" t="s">
        <v>161</v>
      </c>
      <c r="O91" s="210"/>
      <c r="P91" s="211"/>
      <c r="Q91" s="226"/>
      <c r="R91" s="212"/>
      <c r="S91" s="168">
        <f t="shared" si="12"/>
        <v>0</v>
      </c>
      <c r="T91" s="202">
        <f>S91*L91</f>
        <v>0</v>
      </c>
    </row>
    <row r="92" spans="1:20" ht="15.75" thickBot="1">
      <c r="A92" s="8">
        <v>8</v>
      </c>
      <c r="B92" s="93" t="s">
        <v>69</v>
      </c>
      <c r="C92" s="176" t="s">
        <v>97</v>
      </c>
      <c r="D92" s="177" t="s">
        <v>94</v>
      </c>
      <c r="E92" s="177" t="s">
        <v>35</v>
      </c>
      <c r="F92" s="177">
        <v>0</v>
      </c>
      <c r="G92" s="177">
        <v>48</v>
      </c>
      <c r="H92" s="178" t="s">
        <v>93</v>
      </c>
      <c r="I92" s="177">
        <v>11849</v>
      </c>
      <c r="J92" s="179">
        <f t="shared" si="10"/>
        <v>48</v>
      </c>
      <c r="K92" s="177">
        <v>0</v>
      </c>
      <c r="L92" s="180">
        <v>9.6</v>
      </c>
      <c r="M92" s="180">
        <f t="shared" si="11"/>
        <v>460.79999999999995</v>
      </c>
      <c r="N92" s="181" t="s">
        <v>161</v>
      </c>
      <c r="O92" s="182"/>
      <c r="P92" s="215"/>
      <c r="Q92" s="222"/>
      <c r="R92" s="57"/>
      <c r="S92" s="238">
        <f t="shared" si="12"/>
        <v>0</v>
      </c>
      <c r="T92" s="184">
        <f t="shared" si="13"/>
        <v>0</v>
      </c>
    </row>
    <row r="93" spans="1:20" ht="15.75" thickBot="1">
      <c r="A93" s="244"/>
      <c r="B93" s="245"/>
      <c r="C93" s="170" t="s">
        <v>118</v>
      </c>
      <c r="D93" s="263" t="s">
        <v>36</v>
      </c>
      <c r="E93" s="264"/>
      <c r="F93" s="171">
        <f>SUM(F84:F92)</f>
        <v>0</v>
      </c>
      <c r="G93" s="172">
        <f>SUM(G84:G92)</f>
        <v>606</v>
      </c>
      <c r="H93" s="261"/>
      <c r="I93" s="262"/>
      <c r="J93" s="172">
        <f>SUM(J84:J92)</f>
        <v>606</v>
      </c>
      <c r="K93" s="172">
        <f>SUM(K84:K92)</f>
        <v>0</v>
      </c>
      <c r="L93" s="173" t="s">
        <v>69</v>
      </c>
      <c r="M93" s="174">
        <f>SUM(M84:M92)</f>
        <v>11774.08</v>
      </c>
      <c r="N93" s="173" t="s">
        <v>69</v>
      </c>
      <c r="O93" s="258" t="s">
        <v>4</v>
      </c>
      <c r="P93" s="260"/>
      <c r="Q93" s="260"/>
      <c r="R93" s="228"/>
      <c r="S93" s="50">
        <f>SUM(S84:S92)</f>
        <v>0</v>
      </c>
      <c r="T93" s="89">
        <f>SUM(T84:T92)</f>
        <v>0</v>
      </c>
    </row>
    <row r="94" spans="1:20" ht="15">
      <c r="A94" s="1">
        <v>1</v>
      </c>
      <c r="B94" s="96" t="s">
        <v>69</v>
      </c>
      <c r="C94" s="122" t="s">
        <v>109</v>
      </c>
      <c r="D94" s="2" t="s">
        <v>110</v>
      </c>
      <c r="E94" s="9" t="s">
        <v>9</v>
      </c>
      <c r="F94" s="2">
        <v>50</v>
      </c>
      <c r="G94" s="2"/>
      <c r="H94" s="99"/>
      <c r="I94" s="2"/>
      <c r="J94" s="56">
        <f t="shared" si="10"/>
        <v>50</v>
      </c>
      <c r="K94" s="2" t="s">
        <v>69</v>
      </c>
      <c r="L94" s="65"/>
      <c r="M94" s="70">
        <f t="shared" si="11"/>
        <v>0</v>
      </c>
      <c r="N94" s="86" t="s">
        <v>117</v>
      </c>
      <c r="O94" s="29"/>
      <c r="P94" s="6"/>
      <c r="Q94" s="7"/>
      <c r="R94" s="232"/>
      <c r="S94" s="168">
        <f aca="true" t="shared" si="14" ref="S94:S107">O94+P94+Q94+R94</f>
        <v>0</v>
      </c>
      <c r="T94" s="103">
        <f aca="true" t="shared" si="15" ref="T94:T107">S94*L94</f>
        <v>0</v>
      </c>
    </row>
    <row r="95" spans="1:20" ht="15">
      <c r="A95" s="8">
        <v>2</v>
      </c>
      <c r="B95" s="91" t="s">
        <v>69</v>
      </c>
      <c r="C95" s="122" t="s">
        <v>111</v>
      </c>
      <c r="D95" s="9" t="s">
        <v>110</v>
      </c>
      <c r="E95" s="9" t="s">
        <v>9</v>
      </c>
      <c r="F95" s="9">
        <v>17</v>
      </c>
      <c r="G95" s="9"/>
      <c r="H95" s="118"/>
      <c r="I95" s="9"/>
      <c r="J95" s="56">
        <f t="shared" si="10"/>
        <v>17</v>
      </c>
      <c r="K95" s="9" t="s">
        <v>69</v>
      </c>
      <c r="L95" s="119"/>
      <c r="M95" s="70">
        <f t="shared" si="11"/>
        <v>0</v>
      </c>
      <c r="N95" s="66" t="s">
        <v>117</v>
      </c>
      <c r="O95" s="12"/>
      <c r="P95" s="13"/>
      <c r="Q95" s="14"/>
      <c r="R95" s="232"/>
      <c r="S95" s="168">
        <f t="shared" si="14"/>
        <v>0</v>
      </c>
      <c r="T95" s="103">
        <f t="shared" si="15"/>
        <v>0</v>
      </c>
    </row>
    <row r="96" spans="1:20" ht="15">
      <c r="A96" s="8">
        <v>3</v>
      </c>
      <c r="B96" s="91" t="s">
        <v>69</v>
      </c>
      <c r="C96" s="122" t="s">
        <v>112</v>
      </c>
      <c r="D96" s="9" t="s">
        <v>110</v>
      </c>
      <c r="E96" s="9" t="s">
        <v>9</v>
      </c>
      <c r="F96" s="9">
        <v>0</v>
      </c>
      <c r="G96" s="9"/>
      <c r="H96" s="118"/>
      <c r="I96" s="9"/>
      <c r="J96" s="56">
        <f t="shared" si="10"/>
        <v>0</v>
      </c>
      <c r="K96" s="9" t="s">
        <v>69</v>
      </c>
      <c r="L96" s="119"/>
      <c r="M96" s="70">
        <f t="shared" si="11"/>
        <v>0</v>
      </c>
      <c r="N96" s="66" t="s">
        <v>117</v>
      </c>
      <c r="O96" s="12"/>
      <c r="P96" s="13"/>
      <c r="Q96" s="14"/>
      <c r="R96" s="232"/>
      <c r="S96" s="168">
        <f t="shared" si="14"/>
        <v>0</v>
      </c>
      <c r="T96" s="103">
        <f t="shared" si="15"/>
        <v>0</v>
      </c>
    </row>
    <row r="97" spans="1:20" ht="15">
      <c r="A97" s="8">
        <v>4</v>
      </c>
      <c r="B97" s="91" t="s">
        <v>69</v>
      </c>
      <c r="C97" s="122" t="s">
        <v>113</v>
      </c>
      <c r="D97" s="9" t="s">
        <v>110</v>
      </c>
      <c r="E97" s="9" t="s">
        <v>9</v>
      </c>
      <c r="F97" s="9">
        <v>9</v>
      </c>
      <c r="G97" s="9"/>
      <c r="H97" s="118"/>
      <c r="I97" s="9"/>
      <c r="J97" s="56">
        <f t="shared" si="10"/>
        <v>9</v>
      </c>
      <c r="K97" s="9" t="s">
        <v>69</v>
      </c>
      <c r="L97" s="119"/>
      <c r="M97" s="70">
        <f t="shared" si="11"/>
        <v>0</v>
      </c>
      <c r="N97" s="66" t="s">
        <v>117</v>
      </c>
      <c r="O97" s="12"/>
      <c r="P97" s="13"/>
      <c r="Q97" s="14"/>
      <c r="R97" s="232"/>
      <c r="S97" s="168">
        <f t="shared" si="14"/>
        <v>0</v>
      </c>
      <c r="T97" s="103">
        <f t="shared" si="15"/>
        <v>0</v>
      </c>
    </row>
    <row r="98" spans="1:20" ht="15">
      <c r="A98" s="8">
        <v>5</v>
      </c>
      <c r="B98" s="91" t="s">
        <v>69</v>
      </c>
      <c r="C98" s="122" t="s">
        <v>114</v>
      </c>
      <c r="D98" s="9" t="s">
        <v>110</v>
      </c>
      <c r="E98" s="9" t="s">
        <v>9</v>
      </c>
      <c r="F98" s="9">
        <v>13</v>
      </c>
      <c r="G98" s="9"/>
      <c r="H98" s="118"/>
      <c r="I98" s="9"/>
      <c r="J98" s="56">
        <f t="shared" si="10"/>
        <v>13</v>
      </c>
      <c r="K98" s="9" t="s">
        <v>69</v>
      </c>
      <c r="L98" s="119"/>
      <c r="M98" s="70">
        <f t="shared" si="11"/>
        <v>0</v>
      </c>
      <c r="N98" s="66" t="s">
        <v>117</v>
      </c>
      <c r="O98" s="12"/>
      <c r="P98" s="13"/>
      <c r="Q98" s="14"/>
      <c r="R98" s="232"/>
      <c r="S98" s="168">
        <f t="shared" si="14"/>
        <v>0</v>
      </c>
      <c r="T98" s="103">
        <f t="shared" si="15"/>
        <v>0</v>
      </c>
    </row>
    <row r="99" spans="1:20" ht="15">
      <c r="A99" s="8">
        <v>6</v>
      </c>
      <c r="B99" s="91" t="s">
        <v>69</v>
      </c>
      <c r="C99" s="122" t="s">
        <v>115</v>
      </c>
      <c r="D99" s="9" t="s">
        <v>110</v>
      </c>
      <c r="E99" s="9" t="s">
        <v>9</v>
      </c>
      <c r="F99" s="9">
        <v>6</v>
      </c>
      <c r="G99" s="9"/>
      <c r="H99" s="118"/>
      <c r="I99" s="9"/>
      <c r="J99" s="56">
        <f t="shared" si="10"/>
        <v>6</v>
      </c>
      <c r="K99" s="9" t="s">
        <v>69</v>
      </c>
      <c r="L99" s="119"/>
      <c r="M99" s="70">
        <f t="shared" si="11"/>
        <v>0</v>
      </c>
      <c r="N99" s="66" t="s">
        <v>117</v>
      </c>
      <c r="O99" s="12"/>
      <c r="P99" s="13"/>
      <c r="Q99" s="14"/>
      <c r="R99" s="232"/>
      <c r="S99" s="168">
        <f t="shared" si="14"/>
        <v>0</v>
      </c>
      <c r="T99" s="103">
        <f t="shared" si="15"/>
        <v>0</v>
      </c>
    </row>
    <row r="100" spans="1:20" ht="15">
      <c r="A100" s="8">
        <v>7</v>
      </c>
      <c r="B100" s="91" t="s">
        <v>69</v>
      </c>
      <c r="C100" s="122" t="s">
        <v>116</v>
      </c>
      <c r="D100" s="9" t="s">
        <v>110</v>
      </c>
      <c r="E100" s="9" t="s">
        <v>9</v>
      </c>
      <c r="F100" s="9">
        <v>10</v>
      </c>
      <c r="G100" s="9"/>
      <c r="H100" s="118"/>
      <c r="I100" s="9"/>
      <c r="J100" s="56">
        <f t="shared" si="10"/>
        <v>10</v>
      </c>
      <c r="K100" s="9" t="s">
        <v>69</v>
      </c>
      <c r="L100" s="120">
        <v>881.36</v>
      </c>
      <c r="M100" s="70">
        <f t="shared" si="11"/>
        <v>8813.6</v>
      </c>
      <c r="N100" s="66" t="s">
        <v>117</v>
      </c>
      <c r="O100" s="12"/>
      <c r="P100" s="13"/>
      <c r="Q100" s="14"/>
      <c r="R100" s="232"/>
      <c r="S100" s="168">
        <f t="shared" si="14"/>
        <v>0</v>
      </c>
      <c r="T100" s="103">
        <f t="shared" si="15"/>
        <v>0</v>
      </c>
    </row>
    <row r="101" spans="1:20" ht="15">
      <c r="A101" s="8">
        <v>8</v>
      </c>
      <c r="B101" s="91" t="s">
        <v>69</v>
      </c>
      <c r="C101" s="129" t="s">
        <v>119</v>
      </c>
      <c r="D101" s="9" t="s">
        <v>110</v>
      </c>
      <c r="E101" s="9" t="s">
        <v>9</v>
      </c>
      <c r="F101" s="9">
        <v>30</v>
      </c>
      <c r="G101" s="9"/>
      <c r="H101" s="118"/>
      <c r="I101" s="9"/>
      <c r="J101" s="56">
        <f t="shared" si="10"/>
        <v>30</v>
      </c>
      <c r="K101" s="9" t="s">
        <v>69</v>
      </c>
      <c r="L101" s="120">
        <v>163.22</v>
      </c>
      <c r="M101" s="70">
        <f t="shared" si="11"/>
        <v>4896.6</v>
      </c>
      <c r="N101" s="66"/>
      <c r="O101" s="85"/>
      <c r="P101" s="85"/>
      <c r="Q101" s="14"/>
      <c r="R101" s="232"/>
      <c r="S101" s="168">
        <f t="shared" si="14"/>
        <v>0</v>
      </c>
      <c r="T101" s="103">
        <f t="shared" si="15"/>
        <v>0</v>
      </c>
    </row>
    <row r="102" spans="1:20" ht="15">
      <c r="A102" s="8">
        <v>9</v>
      </c>
      <c r="B102" s="91" t="s">
        <v>69</v>
      </c>
      <c r="C102" s="122" t="s">
        <v>120</v>
      </c>
      <c r="D102" s="9" t="s">
        <v>110</v>
      </c>
      <c r="E102" s="9" t="s">
        <v>9</v>
      </c>
      <c r="F102" s="9">
        <v>15</v>
      </c>
      <c r="G102" s="9"/>
      <c r="H102" s="118"/>
      <c r="I102" s="9"/>
      <c r="J102" s="56">
        <f t="shared" si="10"/>
        <v>15</v>
      </c>
      <c r="K102" s="9" t="s">
        <v>69</v>
      </c>
      <c r="L102" s="120">
        <v>165.68</v>
      </c>
      <c r="M102" s="70">
        <f t="shared" si="11"/>
        <v>2485.2000000000003</v>
      </c>
      <c r="N102" s="66"/>
      <c r="O102" s="85"/>
      <c r="P102" s="85"/>
      <c r="Q102" s="14"/>
      <c r="R102" s="232"/>
      <c r="S102" s="168">
        <f t="shared" si="14"/>
        <v>0</v>
      </c>
      <c r="T102" s="103">
        <f t="shared" si="15"/>
        <v>0</v>
      </c>
    </row>
    <row r="103" spans="1:20" ht="15" customHeight="1">
      <c r="A103" s="8">
        <v>10</v>
      </c>
      <c r="B103" s="91" t="s">
        <v>69</v>
      </c>
      <c r="C103" s="130" t="s">
        <v>121</v>
      </c>
      <c r="D103" s="9" t="s">
        <v>110</v>
      </c>
      <c r="E103" s="9" t="s">
        <v>9</v>
      </c>
      <c r="F103" s="9">
        <v>200</v>
      </c>
      <c r="G103" s="9"/>
      <c r="H103" s="118"/>
      <c r="I103" s="9"/>
      <c r="J103" s="56">
        <f t="shared" si="10"/>
        <v>200</v>
      </c>
      <c r="K103" s="9" t="s">
        <v>69</v>
      </c>
      <c r="L103" s="120">
        <v>1.56</v>
      </c>
      <c r="M103" s="70">
        <f t="shared" si="11"/>
        <v>312</v>
      </c>
      <c r="N103" s="66" t="s">
        <v>117</v>
      </c>
      <c r="O103" s="85"/>
      <c r="P103" s="132"/>
      <c r="Q103" s="14"/>
      <c r="R103" s="232"/>
      <c r="S103" s="168">
        <f t="shared" si="14"/>
        <v>0</v>
      </c>
      <c r="T103" s="103">
        <f t="shared" si="15"/>
        <v>0</v>
      </c>
    </row>
    <row r="104" spans="1:20" ht="15">
      <c r="A104" s="8">
        <v>11</v>
      </c>
      <c r="B104" s="91" t="s">
        <v>69</v>
      </c>
      <c r="C104" s="122" t="s">
        <v>122</v>
      </c>
      <c r="D104" s="9" t="s">
        <v>110</v>
      </c>
      <c r="E104" s="9" t="s">
        <v>9</v>
      </c>
      <c r="F104" s="9">
        <v>18</v>
      </c>
      <c r="G104" s="9"/>
      <c r="H104" s="118"/>
      <c r="I104" s="9"/>
      <c r="J104" s="56">
        <f t="shared" si="10"/>
        <v>18</v>
      </c>
      <c r="K104" s="9" t="s">
        <v>69</v>
      </c>
      <c r="L104" s="120">
        <v>280.51</v>
      </c>
      <c r="M104" s="70">
        <f t="shared" si="11"/>
        <v>5049.18</v>
      </c>
      <c r="N104" s="66"/>
      <c r="O104" s="12"/>
      <c r="P104" s="132"/>
      <c r="Q104" s="14"/>
      <c r="R104" s="232"/>
      <c r="S104" s="168">
        <f t="shared" si="14"/>
        <v>0</v>
      </c>
      <c r="T104" s="103">
        <f t="shared" si="15"/>
        <v>0</v>
      </c>
    </row>
    <row r="105" spans="1:20" ht="15">
      <c r="A105" s="8">
        <v>12</v>
      </c>
      <c r="B105" s="91" t="s">
        <v>69</v>
      </c>
      <c r="C105" s="92" t="s">
        <v>123</v>
      </c>
      <c r="D105" s="9" t="s">
        <v>110</v>
      </c>
      <c r="E105" s="9" t="s">
        <v>9</v>
      </c>
      <c r="F105" s="9">
        <v>6</v>
      </c>
      <c r="G105" s="9"/>
      <c r="H105" s="118"/>
      <c r="I105" s="9"/>
      <c r="J105" s="56">
        <f>F105+G105-S105</f>
        <v>6</v>
      </c>
      <c r="K105" s="9" t="s">
        <v>69</v>
      </c>
      <c r="L105" s="120">
        <v>417.8</v>
      </c>
      <c r="M105" s="70">
        <f>J105*L105</f>
        <v>2506.8</v>
      </c>
      <c r="N105" s="66"/>
      <c r="O105" s="12"/>
      <c r="P105" s="132"/>
      <c r="Q105" s="14"/>
      <c r="R105" s="232"/>
      <c r="S105" s="168">
        <f t="shared" si="14"/>
        <v>0</v>
      </c>
      <c r="T105" s="103">
        <f t="shared" si="15"/>
        <v>0</v>
      </c>
    </row>
    <row r="106" spans="1:20" ht="15">
      <c r="A106" s="8">
        <v>13</v>
      </c>
      <c r="B106" s="91" t="s">
        <v>69</v>
      </c>
      <c r="C106" s="122" t="s">
        <v>124</v>
      </c>
      <c r="D106" s="9" t="s">
        <v>110</v>
      </c>
      <c r="E106" s="9" t="s">
        <v>9</v>
      </c>
      <c r="F106" s="9">
        <v>29</v>
      </c>
      <c r="G106" s="9"/>
      <c r="H106" s="118"/>
      <c r="I106" s="9"/>
      <c r="J106" s="56">
        <f t="shared" si="10"/>
        <v>29</v>
      </c>
      <c r="K106" s="9" t="s">
        <v>69</v>
      </c>
      <c r="L106" s="120"/>
      <c r="M106" s="70">
        <f t="shared" si="11"/>
        <v>0</v>
      </c>
      <c r="N106" s="66"/>
      <c r="O106" s="12"/>
      <c r="P106" s="13"/>
      <c r="Q106" s="14"/>
      <c r="R106" s="232"/>
      <c r="S106" s="168">
        <f t="shared" si="14"/>
        <v>0</v>
      </c>
      <c r="T106" s="103">
        <f t="shared" si="15"/>
        <v>0</v>
      </c>
    </row>
    <row r="107" spans="1:20" ht="15.75" thickBot="1">
      <c r="A107" s="8">
        <v>14</v>
      </c>
      <c r="B107" s="91" t="s">
        <v>69</v>
      </c>
      <c r="C107" s="122" t="s">
        <v>125</v>
      </c>
      <c r="D107" s="9" t="s">
        <v>110</v>
      </c>
      <c r="E107" s="9" t="s">
        <v>9</v>
      </c>
      <c r="F107" s="9">
        <v>2</v>
      </c>
      <c r="G107" s="9"/>
      <c r="H107" s="118"/>
      <c r="I107" s="9"/>
      <c r="J107" s="56">
        <f t="shared" si="10"/>
        <v>2</v>
      </c>
      <c r="K107" s="9" t="s">
        <v>69</v>
      </c>
      <c r="L107" s="119"/>
      <c r="M107" s="70">
        <f t="shared" si="11"/>
        <v>0</v>
      </c>
      <c r="N107" s="66"/>
      <c r="O107" s="12"/>
      <c r="P107" s="13"/>
      <c r="Q107" s="14"/>
      <c r="R107" s="233"/>
      <c r="S107" s="168">
        <f t="shared" si="14"/>
        <v>0</v>
      </c>
      <c r="T107" s="103">
        <f t="shared" si="15"/>
        <v>0</v>
      </c>
    </row>
    <row r="108" spans="1:20" ht="15.75" thickBot="1">
      <c r="A108" s="244"/>
      <c r="B108" s="245"/>
      <c r="C108" s="113"/>
      <c r="D108" s="251" t="s">
        <v>36</v>
      </c>
      <c r="E108" s="252"/>
      <c r="F108" s="220">
        <f>SUM(F94:F107)</f>
        <v>405</v>
      </c>
      <c r="G108" s="220">
        <f>SUM(G94:G107)</f>
        <v>0</v>
      </c>
      <c r="H108" s="251"/>
      <c r="I108" s="252"/>
      <c r="J108" s="220">
        <f>SUM(J81:J82)</f>
        <v>185</v>
      </c>
      <c r="K108" s="220">
        <f>SUM(K94:K107)</f>
        <v>0</v>
      </c>
      <c r="L108" s="62" t="s">
        <v>69</v>
      </c>
      <c r="M108" s="62">
        <f>SUM(M94:M107)</f>
        <v>24063.38</v>
      </c>
      <c r="N108" s="79" t="s">
        <v>69</v>
      </c>
      <c r="O108" s="268"/>
      <c r="P108" s="269"/>
      <c r="Q108" s="270"/>
      <c r="R108" s="218"/>
      <c r="S108" s="220">
        <f>SUM(S94:S107)</f>
        <v>0</v>
      </c>
      <c r="T108" s="62">
        <f>SUM(T94:T107)</f>
        <v>0</v>
      </c>
    </row>
    <row r="109" spans="1:20" ht="15.75" thickBot="1">
      <c r="A109" s="124"/>
      <c r="B109" s="125"/>
      <c r="C109" s="117"/>
      <c r="D109" s="258" t="s">
        <v>36</v>
      </c>
      <c r="E109" s="259"/>
      <c r="F109" s="58">
        <f>SUM(F108,F83,F54,F41)</f>
        <v>2467</v>
      </c>
      <c r="G109" s="58">
        <f>SUM(G108,G54,G41)</f>
        <v>102</v>
      </c>
      <c r="H109" s="258"/>
      <c r="I109" s="259"/>
      <c r="J109" s="58">
        <f>SUM(J108,J54,J41)</f>
        <v>2164</v>
      </c>
      <c r="K109" s="58">
        <f>SUM(K108,K54,K41)</f>
        <v>438</v>
      </c>
      <c r="L109" s="126" t="s">
        <v>69</v>
      </c>
      <c r="M109" s="89">
        <f>SUM(M41+M54+M83+M93+M108)</f>
        <v>293503.18</v>
      </c>
      <c r="N109" s="90" t="s">
        <v>69</v>
      </c>
      <c r="O109" s="265"/>
      <c r="P109" s="266"/>
      <c r="Q109" s="267"/>
      <c r="R109" s="217"/>
      <c r="S109" s="127">
        <f>SUM(S108,S54,S41)</f>
        <v>0</v>
      </c>
      <c r="T109" s="128">
        <f>SUM(T108,T93,T83,T54,T41)</f>
        <v>0</v>
      </c>
    </row>
  </sheetData>
  <sheetProtection/>
  <mergeCells count="24">
    <mergeCell ref="A41:B41"/>
    <mergeCell ref="D41:E41"/>
    <mergeCell ref="D2:T2"/>
    <mergeCell ref="H41:I41"/>
    <mergeCell ref="O41:Q41"/>
    <mergeCell ref="A54:B54"/>
    <mergeCell ref="D54:E54"/>
    <mergeCell ref="H54:I54"/>
    <mergeCell ref="O54:Q54"/>
    <mergeCell ref="A83:B83"/>
    <mergeCell ref="D83:E83"/>
    <mergeCell ref="H83:I83"/>
    <mergeCell ref="O83:Q83"/>
    <mergeCell ref="A93:B93"/>
    <mergeCell ref="D93:E93"/>
    <mergeCell ref="H93:I93"/>
    <mergeCell ref="O93:Q93"/>
    <mergeCell ref="A108:B108"/>
    <mergeCell ref="D108:E108"/>
    <mergeCell ref="H108:I108"/>
    <mergeCell ref="O108:Q108"/>
    <mergeCell ref="D109:E109"/>
    <mergeCell ref="H109:I109"/>
    <mergeCell ref="O109:Q109"/>
  </mergeCells>
  <hyperlinks>
    <hyperlink ref="C3" r:id="rId1" display="Полотенца для рук, ZZ сложения, SCOTT"/>
    <hyperlink ref="C5" r:id="rId2" display="Туалетная бумага в рулонах, SCOTT"/>
    <hyperlink ref="C6" r:id="rId3" display="Жидкое мыло разливное, нейтральное, SCOTT"/>
    <hyperlink ref="C8" r:id="rId4" display="Индивидуальные подстилки для стульчака, SCOTT"/>
    <hyperlink ref="C10" r:id="rId5" display="Диспенсер для туалетной бумаги в пачках Aqua"/>
    <hyperlink ref="C9" r:id="rId6" display="Диспенсер для бумажных полотенец в пачках Aqua"/>
    <hyperlink ref="C11" r:id="rId7" display="Раздаточное устройство для моющего средства Aqua"/>
    <hyperlink ref="C7" r:id="rId8" display="Жидкое мыло в кассетах для частого использования"/>
    <hyperlink ref="C42" r:id="rId9" display="http://electro-mpo.ru/card13815.html"/>
    <hyperlink ref="C46" r:id="rId10" display="Элемент питания GP 15S-OS4 (R6) 1,5B 0,70 А/ч cолевой (GP) AA"/>
    <hyperlink ref="C48" r:id="rId11" display="http://electro-mpo.ru/card7470.html"/>
    <hyperlink ref="C44" r:id="rId12" display="http://electro-mpo.ru/card2510.html"/>
    <hyperlink ref="C47" r:id="rId13" display="Элемент питания GP 15A-ВС2 (LR6) 1,5В 2,5 А/ч алкалиновый (GP) AA"/>
    <hyperlink ref="C43" r:id="rId14" display="http://electro-mpo.ru/card7743.html"/>
    <hyperlink ref="C45" r:id="rId15" display="Элемент питания GP 24A-ВС2 (LR03) 1,5В 1,15 А/ч алкалиновый (GP) AAA"/>
    <hyperlink ref="C49" r:id="rId16" display="http://electro-mpo.ru/card22045.html"/>
    <hyperlink ref="C50" r:id="rId17" display="http://electro-mpo.ru/card7743.html"/>
    <hyperlink ref="C36" location="'Моюшие средство для посуды'!A1" display="Моющее средство для посуды. "/>
    <hyperlink ref="C37" location="'Туалетное мыло Тик-Так '!A1" display="Туалетное мыло. Тик-Так"/>
    <hyperlink ref="C53" r:id="rId18" display="http://electro-mpo.ru/card2510.html"/>
  </hyperlinks>
  <printOptions/>
  <pageMargins left="0.7" right="0.7" top="0.75" bottom="0.75" header="0.3" footer="0.3"/>
  <pageSetup horizontalDpi="600" verticalDpi="600" orientation="portrait" paperSize="9" r:id="rId21"/>
  <legacyDrawing r:id="rId2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0" bestFit="1" customWidth="1"/>
    <col min="2" max="2" width="10.7109375" style="0" customWidth="1"/>
    <col min="3" max="3" width="45.7109375" style="0" customWidth="1"/>
    <col min="4" max="4" width="6.7109375" style="0" customWidth="1"/>
    <col min="5" max="5" width="5.421875" style="0" bestFit="1" customWidth="1"/>
    <col min="6" max="7" width="8.7109375" style="0" customWidth="1"/>
    <col min="8" max="9" width="10.7109375" style="0" customWidth="1"/>
    <col min="10" max="10" width="8.7109375" style="0" customWidth="1"/>
    <col min="11" max="12" width="7.28125" style="0" customWidth="1"/>
    <col min="13" max="14" width="9.421875" style="0" customWidth="1"/>
    <col min="15" max="18" width="6.7109375" style="0" customWidth="1"/>
    <col min="19" max="19" width="9.57421875" style="0" bestFit="1" customWidth="1"/>
  </cols>
  <sheetData>
    <row r="1" spans="1:19" ht="49.5" customHeight="1" thickBot="1">
      <c r="A1" s="40" t="s">
        <v>0</v>
      </c>
      <c r="B1" s="114" t="s">
        <v>2</v>
      </c>
      <c r="C1" s="114" t="s">
        <v>1</v>
      </c>
      <c r="D1" s="42" t="s">
        <v>3</v>
      </c>
      <c r="E1" s="114" t="s">
        <v>4</v>
      </c>
      <c r="F1" s="43" t="s">
        <v>70</v>
      </c>
      <c r="G1" s="43" t="s">
        <v>72</v>
      </c>
      <c r="H1" s="43" t="s">
        <v>91</v>
      </c>
      <c r="I1" s="43" t="s">
        <v>82</v>
      </c>
      <c r="J1" s="43" t="s">
        <v>71</v>
      </c>
      <c r="K1" s="43" t="s">
        <v>57</v>
      </c>
      <c r="L1" s="44" t="s">
        <v>8</v>
      </c>
      <c r="M1" s="114" t="s">
        <v>34</v>
      </c>
      <c r="N1" s="80" t="s">
        <v>130</v>
      </c>
      <c r="O1" s="45" t="s">
        <v>5</v>
      </c>
      <c r="P1" s="46" t="s">
        <v>6</v>
      </c>
      <c r="Q1" s="46" t="s">
        <v>7</v>
      </c>
      <c r="R1" s="47" t="s">
        <v>74</v>
      </c>
      <c r="S1" s="114" t="s">
        <v>34</v>
      </c>
    </row>
    <row r="2" spans="1:19" ht="15" customHeight="1" thickBot="1">
      <c r="A2" s="52"/>
      <c r="B2" s="53"/>
      <c r="C2" s="64" t="s">
        <v>75</v>
      </c>
      <c r="D2" s="239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1"/>
    </row>
    <row r="3" spans="1:19" ht="15">
      <c r="A3" s="1">
        <v>1</v>
      </c>
      <c r="B3" s="2">
        <v>6775</v>
      </c>
      <c r="C3" s="38" t="s">
        <v>10</v>
      </c>
      <c r="D3" s="2" t="s">
        <v>30</v>
      </c>
      <c r="E3" s="2" t="s">
        <v>9</v>
      </c>
      <c r="F3" s="108">
        <v>27</v>
      </c>
      <c r="G3" s="2"/>
      <c r="H3" s="107" t="s">
        <v>101</v>
      </c>
      <c r="I3" s="2"/>
      <c r="J3" s="39">
        <f>F3+G3-R3</f>
        <v>19</v>
      </c>
      <c r="K3" s="2">
        <v>46</v>
      </c>
      <c r="L3" s="65">
        <v>1542.37</v>
      </c>
      <c r="M3" s="73">
        <f aca="true" t="shared" si="0" ref="M3:M13">J3*L3</f>
        <v>29305.03</v>
      </c>
      <c r="N3" s="86" t="s">
        <v>131</v>
      </c>
      <c r="O3" s="29"/>
      <c r="P3" s="131">
        <v>8</v>
      </c>
      <c r="Q3" s="133"/>
      <c r="R3" s="134">
        <f>O3+P3+Q3</f>
        <v>8</v>
      </c>
      <c r="S3" s="102">
        <f aca="true" t="shared" si="1" ref="S3:S13">R3*L3</f>
        <v>12338.96</v>
      </c>
    </row>
    <row r="4" spans="1:19" ht="15">
      <c r="A4" s="8">
        <v>2</v>
      </c>
      <c r="B4" s="9">
        <v>8035</v>
      </c>
      <c r="C4" s="10" t="s">
        <v>11</v>
      </c>
      <c r="D4" s="9" t="s">
        <v>31</v>
      </c>
      <c r="E4" s="9" t="s">
        <v>9</v>
      </c>
      <c r="F4" s="109">
        <v>8</v>
      </c>
      <c r="G4" s="11"/>
      <c r="H4" s="107" t="s">
        <v>101</v>
      </c>
      <c r="I4" s="4"/>
      <c r="J4" s="5">
        <f aca="true" t="shared" si="2" ref="J4:J50">F4+G4-R4</f>
        <v>7</v>
      </c>
      <c r="K4" s="11">
        <v>11</v>
      </c>
      <c r="L4" s="72">
        <v>1364.41</v>
      </c>
      <c r="M4" s="72">
        <f t="shared" si="0"/>
        <v>9550.87</v>
      </c>
      <c r="N4" s="66" t="s">
        <v>131</v>
      </c>
      <c r="O4" s="12"/>
      <c r="P4" s="132">
        <v>1</v>
      </c>
      <c r="Q4" s="14"/>
      <c r="R4" s="37">
        <f aca="true" t="shared" si="3" ref="R4:R53">O4+P4+Q4</f>
        <v>1</v>
      </c>
      <c r="S4" s="103">
        <f t="shared" si="1"/>
        <v>1364.41</v>
      </c>
    </row>
    <row r="5" spans="1:19" ht="15">
      <c r="A5" s="8">
        <v>3</v>
      </c>
      <c r="B5" s="9">
        <v>8550</v>
      </c>
      <c r="C5" s="10" t="s">
        <v>12</v>
      </c>
      <c r="D5" s="9" t="s">
        <v>31</v>
      </c>
      <c r="E5" s="9" t="s">
        <v>9</v>
      </c>
      <c r="F5" s="109">
        <v>9</v>
      </c>
      <c r="G5" s="11"/>
      <c r="H5" s="107" t="s">
        <v>101</v>
      </c>
      <c r="I5" s="4"/>
      <c r="J5" s="5">
        <f t="shared" si="2"/>
        <v>8</v>
      </c>
      <c r="K5" s="11">
        <v>11</v>
      </c>
      <c r="L5" s="72">
        <v>1922.03</v>
      </c>
      <c r="M5" s="72">
        <f t="shared" si="0"/>
        <v>15376.24</v>
      </c>
      <c r="N5" s="66" t="s">
        <v>131</v>
      </c>
      <c r="O5" s="12"/>
      <c r="P5" s="132">
        <v>1</v>
      </c>
      <c r="Q5" s="14"/>
      <c r="R5" s="37">
        <f t="shared" si="3"/>
        <v>1</v>
      </c>
      <c r="S5" s="103">
        <f t="shared" si="1"/>
        <v>1922.03</v>
      </c>
    </row>
    <row r="6" spans="1:19" ht="15">
      <c r="A6" s="8">
        <v>4</v>
      </c>
      <c r="B6" s="9">
        <v>6335</v>
      </c>
      <c r="C6" s="10" t="s">
        <v>13</v>
      </c>
      <c r="D6" s="9" t="s">
        <v>73</v>
      </c>
      <c r="E6" s="9" t="s">
        <v>9</v>
      </c>
      <c r="F6" s="109">
        <v>15</v>
      </c>
      <c r="G6" s="11"/>
      <c r="H6" s="107" t="s">
        <v>101</v>
      </c>
      <c r="I6" s="4"/>
      <c r="J6" s="5">
        <f t="shared" si="2"/>
        <v>11</v>
      </c>
      <c r="K6" s="11">
        <v>14</v>
      </c>
      <c r="L6" s="72">
        <v>273.35</v>
      </c>
      <c r="M6" s="72">
        <f t="shared" si="0"/>
        <v>3006.8500000000004</v>
      </c>
      <c r="N6" s="66" t="s">
        <v>131</v>
      </c>
      <c r="O6" s="12"/>
      <c r="P6" s="132">
        <v>4</v>
      </c>
      <c r="Q6" s="14"/>
      <c r="R6" s="37">
        <f t="shared" si="3"/>
        <v>4</v>
      </c>
      <c r="S6" s="103">
        <f t="shared" si="1"/>
        <v>1093.4</v>
      </c>
    </row>
    <row r="7" spans="1:19" ht="15">
      <c r="A7" s="8">
        <v>5</v>
      </c>
      <c r="B7" s="9">
        <v>6333</v>
      </c>
      <c r="C7" s="10" t="s">
        <v>14</v>
      </c>
      <c r="D7" s="9" t="s">
        <v>32</v>
      </c>
      <c r="E7" s="9" t="s">
        <v>9</v>
      </c>
      <c r="F7" s="109">
        <v>6</v>
      </c>
      <c r="G7" s="11"/>
      <c r="H7" s="107" t="s">
        <v>101</v>
      </c>
      <c r="I7" s="4"/>
      <c r="J7" s="5">
        <f t="shared" si="2"/>
        <v>6</v>
      </c>
      <c r="K7" s="11">
        <v>0</v>
      </c>
      <c r="L7" s="72"/>
      <c r="M7" s="72">
        <f t="shared" si="0"/>
        <v>0</v>
      </c>
      <c r="N7" s="66" t="s">
        <v>131</v>
      </c>
      <c r="O7" s="12"/>
      <c r="P7" s="13"/>
      <c r="Q7" s="14"/>
      <c r="R7" s="37">
        <f t="shared" si="3"/>
        <v>0</v>
      </c>
      <c r="S7" s="103">
        <f t="shared" si="1"/>
        <v>0</v>
      </c>
    </row>
    <row r="8" spans="1:19" ht="15">
      <c r="A8" s="8">
        <v>6</v>
      </c>
      <c r="B8" s="9">
        <v>6140</v>
      </c>
      <c r="C8" s="10" t="s">
        <v>15</v>
      </c>
      <c r="D8" s="9" t="s">
        <v>30</v>
      </c>
      <c r="E8" s="9" t="s">
        <v>9</v>
      </c>
      <c r="F8" s="109">
        <v>6</v>
      </c>
      <c r="G8" s="11"/>
      <c r="H8" s="107" t="s">
        <v>101</v>
      </c>
      <c r="I8" s="4"/>
      <c r="J8" s="5">
        <f t="shared" si="2"/>
        <v>6</v>
      </c>
      <c r="K8" s="11">
        <v>0</v>
      </c>
      <c r="L8" s="72"/>
      <c r="M8" s="72">
        <f t="shared" si="0"/>
        <v>0</v>
      </c>
      <c r="N8" s="66" t="s">
        <v>131</v>
      </c>
      <c r="O8" s="12"/>
      <c r="P8" s="13"/>
      <c r="Q8" s="14"/>
      <c r="R8" s="37">
        <f t="shared" si="3"/>
        <v>0</v>
      </c>
      <c r="S8" s="103">
        <f t="shared" si="1"/>
        <v>0</v>
      </c>
    </row>
    <row r="9" spans="1:19" ht="15">
      <c r="A9" s="8">
        <v>7</v>
      </c>
      <c r="B9" s="9">
        <v>6974</v>
      </c>
      <c r="C9" s="10" t="s">
        <v>16</v>
      </c>
      <c r="D9" s="9" t="s">
        <v>32</v>
      </c>
      <c r="E9" s="9" t="s">
        <v>9</v>
      </c>
      <c r="F9" s="109">
        <v>3</v>
      </c>
      <c r="G9" s="11"/>
      <c r="H9" s="107" t="s">
        <v>101</v>
      </c>
      <c r="I9" s="4"/>
      <c r="J9" s="5">
        <f t="shared" si="2"/>
        <v>3</v>
      </c>
      <c r="K9" s="11">
        <v>0</v>
      </c>
      <c r="L9" s="72"/>
      <c r="M9" s="72">
        <f t="shared" si="0"/>
        <v>0</v>
      </c>
      <c r="N9" s="66" t="s">
        <v>131</v>
      </c>
      <c r="O9" s="12"/>
      <c r="P9" s="13"/>
      <c r="Q9" s="14"/>
      <c r="R9" s="37">
        <f t="shared" si="3"/>
        <v>0</v>
      </c>
      <c r="S9" s="103">
        <f t="shared" si="1"/>
        <v>0</v>
      </c>
    </row>
    <row r="10" spans="1:19" ht="15">
      <c r="A10" s="8">
        <v>8</v>
      </c>
      <c r="B10" s="9">
        <v>6975</v>
      </c>
      <c r="C10" s="10" t="s">
        <v>17</v>
      </c>
      <c r="D10" s="9" t="s">
        <v>32</v>
      </c>
      <c r="E10" s="9" t="s">
        <v>9</v>
      </c>
      <c r="F10" s="109">
        <v>11</v>
      </c>
      <c r="G10" s="11"/>
      <c r="H10" s="107" t="s">
        <v>101</v>
      </c>
      <c r="I10" s="4"/>
      <c r="J10" s="5">
        <f t="shared" si="2"/>
        <v>11</v>
      </c>
      <c r="K10" s="11">
        <v>0</v>
      </c>
      <c r="L10" s="72"/>
      <c r="M10" s="72">
        <f t="shared" si="0"/>
        <v>0</v>
      </c>
      <c r="N10" s="66" t="s">
        <v>131</v>
      </c>
      <c r="O10" s="12"/>
      <c r="P10" s="13"/>
      <c r="Q10" s="14"/>
      <c r="R10" s="37">
        <f t="shared" si="3"/>
        <v>0</v>
      </c>
      <c r="S10" s="103">
        <f t="shared" si="1"/>
        <v>0</v>
      </c>
    </row>
    <row r="11" spans="1:19" ht="15">
      <c r="A11" s="8">
        <v>9</v>
      </c>
      <c r="B11" s="9">
        <v>6976</v>
      </c>
      <c r="C11" s="10" t="s">
        <v>18</v>
      </c>
      <c r="D11" s="9" t="s">
        <v>32</v>
      </c>
      <c r="E11" s="9" t="s">
        <v>9</v>
      </c>
      <c r="F11" s="109">
        <v>4</v>
      </c>
      <c r="G11" s="11"/>
      <c r="H11" s="107" t="s">
        <v>101</v>
      </c>
      <c r="I11" s="4"/>
      <c r="J11" s="5">
        <f t="shared" si="2"/>
        <v>4</v>
      </c>
      <c r="K11" s="11">
        <v>0</v>
      </c>
      <c r="L11" s="72"/>
      <c r="M11" s="72">
        <f t="shared" si="0"/>
        <v>0</v>
      </c>
      <c r="N11" s="66" t="s">
        <v>131</v>
      </c>
      <c r="O11" s="12"/>
      <c r="P11" s="13"/>
      <c r="Q11" s="14"/>
      <c r="R11" s="37">
        <f t="shared" si="3"/>
        <v>0</v>
      </c>
      <c r="S11" s="103">
        <f t="shared" si="1"/>
        <v>0</v>
      </c>
    </row>
    <row r="12" spans="1:19" ht="15">
      <c r="A12" s="8">
        <v>10</v>
      </c>
      <c r="B12" s="9">
        <v>991375</v>
      </c>
      <c r="C12" s="15" t="s">
        <v>19</v>
      </c>
      <c r="D12" s="9" t="s">
        <v>33</v>
      </c>
      <c r="E12" s="9" t="s">
        <v>9</v>
      </c>
      <c r="F12" s="109">
        <v>120</v>
      </c>
      <c r="G12" s="11"/>
      <c r="H12" s="4" t="s">
        <v>92</v>
      </c>
      <c r="I12" s="4"/>
      <c r="J12" s="5">
        <f t="shared" si="2"/>
        <v>75</v>
      </c>
      <c r="K12" s="11">
        <v>158</v>
      </c>
      <c r="L12" s="72">
        <v>17.81</v>
      </c>
      <c r="M12" s="72">
        <f t="shared" si="0"/>
        <v>1335.75</v>
      </c>
      <c r="N12" s="66" t="s">
        <v>131</v>
      </c>
      <c r="O12" s="85">
        <v>45</v>
      </c>
      <c r="P12" s="132"/>
      <c r="Q12" s="14"/>
      <c r="R12" s="37">
        <f t="shared" si="3"/>
        <v>45</v>
      </c>
      <c r="S12" s="103">
        <f t="shared" si="1"/>
        <v>801.4499999999999</v>
      </c>
    </row>
    <row r="13" spans="1:19" ht="15">
      <c r="A13" s="8">
        <v>11</v>
      </c>
      <c r="B13" s="9">
        <v>992397</v>
      </c>
      <c r="C13" s="16" t="s">
        <v>20</v>
      </c>
      <c r="D13" s="9" t="s">
        <v>32</v>
      </c>
      <c r="E13" s="9" t="s">
        <v>9</v>
      </c>
      <c r="F13" s="109">
        <v>16</v>
      </c>
      <c r="G13" s="11"/>
      <c r="H13" s="4" t="s">
        <v>92</v>
      </c>
      <c r="I13" s="4"/>
      <c r="J13" s="5">
        <f t="shared" si="2"/>
        <v>0</v>
      </c>
      <c r="K13" s="11">
        <v>28</v>
      </c>
      <c r="L13" s="72">
        <v>35.39</v>
      </c>
      <c r="M13" s="72">
        <f t="shared" si="0"/>
        <v>0</v>
      </c>
      <c r="N13" s="66" t="s">
        <v>131</v>
      </c>
      <c r="O13" s="85">
        <v>8</v>
      </c>
      <c r="P13" s="132">
        <v>8</v>
      </c>
      <c r="Q13" s="14"/>
      <c r="R13" s="37">
        <f t="shared" si="3"/>
        <v>16</v>
      </c>
      <c r="S13" s="103">
        <f t="shared" si="1"/>
        <v>566.24</v>
      </c>
    </row>
    <row r="14" spans="1:19" ht="15">
      <c r="A14" s="8">
        <v>12</v>
      </c>
      <c r="B14" s="9">
        <v>966925</v>
      </c>
      <c r="C14" s="16" t="s">
        <v>21</v>
      </c>
      <c r="D14" s="9" t="s">
        <v>32</v>
      </c>
      <c r="E14" s="9" t="s">
        <v>9</v>
      </c>
      <c r="F14" s="109">
        <v>16</v>
      </c>
      <c r="G14" s="11"/>
      <c r="H14" s="4" t="s">
        <v>92</v>
      </c>
      <c r="I14" s="4"/>
      <c r="J14" s="5">
        <f t="shared" si="2"/>
        <v>8</v>
      </c>
      <c r="K14" s="11">
        <v>14</v>
      </c>
      <c r="L14" s="72">
        <v>17.31</v>
      </c>
      <c r="M14" s="72">
        <f>J14*L14</f>
        <v>138.48</v>
      </c>
      <c r="N14" s="66" t="s">
        <v>131</v>
      </c>
      <c r="O14" s="85">
        <v>4</v>
      </c>
      <c r="P14" s="132">
        <v>4</v>
      </c>
      <c r="Q14" s="14"/>
      <c r="R14" s="37">
        <f t="shared" si="3"/>
        <v>8</v>
      </c>
      <c r="S14" s="103">
        <f>R14*L14</f>
        <v>138.48</v>
      </c>
    </row>
    <row r="15" spans="1:19" ht="15">
      <c r="A15" s="8">
        <v>13</v>
      </c>
      <c r="B15" s="9">
        <v>966300</v>
      </c>
      <c r="C15" s="16" t="s">
        <v>22</v>
      </c>
      <c r="D15" s="9" t="s">
        <v>32</v>
      </c>
      <c r="E15" s="9" t="s">
        <v>9</v>
      </c>
      <c r="F15" s="109">
        <v>23</v>
      </c>
      <c r="G15" s="11"/>
      <c r="H15" s="4" t="s">
        <v>92</v>
      </c>
      <c r="I15" s="4"/>
      <c r="J15" s="5">
        <f t="shared" si="2"/>
        <v>9</v>
      </c>
      <c r="K15" s="11">
        <v>25</v>
      </c>
      <c r="L15" s="72">
        <v>36.08</v>
      </c>
      <c r="M15" s="72">
        <f aca="true" t="shared" si="4" ref="M15:M50">J15*L15</f>
        <v>324.71999999999997</v>
      </c>
      <c r="N15" s="66" t="s">
        <v>131</v>
      </c>
      <c r="O15" s="85">
        <v>7</v>
      </c>
      <c r="P15" s="132">
        <v>7</v>
      </c>
      <c r="Q15" s="14"/>
      <c r="R15" s="37">
        <f t="shared" si="3"/>
        <v>14</v>
      </c>
      <c r="S15" s="103">
        <f aca="true" t="shared" si="5" ref="S15:S50">R15*L15</f>
        <v>505.12</v>
      </c>
    </row>
    <row r="16" spans="1:19" ht="15">
      <c r="A16" s="8">
        <v>14</v>
      </c>
      <c r="B16" s="9">
        <v>967519</v>
      </c>
      <c r="C16" s="16" t="s">
        <v>23</v>
      </c>
      <c r="D16" s="9" t="s">
        <v>32</v>
      </c>
      <c r="E16" s="9" t="s">
        <v>9</v>
      </c>
      <c r="F16" s="109">
        <v>36</v>
      </c>
      <c r="G16" s="11"/>
      <c r="H16" s="4" t="s">
        <v>92</v>
      </c>
      <c r="I16" s="4"/>
      <c r="J16" s="5">
        <f t="shared" si="2"/>
        <v>12</v>
      </c>
      <c r="K16" s="11">
        <v>42</v>
      </c>
      <c r="L16" s="72">
        <v>45.65</v>
      </c>
      <c r="M16" s="72">
        <f t="shared" si="4"/>
        <v>547.8</v>
      </c>
      <c r="N16" s="66" t="s">
        <v>131</v>
      </c>
      <c r="O16" s="85">
        <v>12</v>
      </c>
      <c r="P16" s="132">
        <v>12</v>
      </c>
      <c r="Q16" s="14"/>
      <c r="R16" s="37">
        <f t="shared" si="3"/>
        <v>24</v>
      </c>
      <c r="S16" s="103">
        <f t="shared" si="5"/>
        <v>1095.6</v>
      </c>
    </row>
    <row r="17" spans="1:19" ht="15">
      <c r="A17" s="8">
        <v>15</v>
      </c>
      <c r="B17" s="9">
        <v>966512</v>
      </c>
      <c r="C17" s="16" t="s">
        <v>24</v>
      </c>
      <c r="D17" s="9" t="s">
        <v>33</v>
      </c>
      <c r="E17" s="9" t="s">
        <v>9</v>
      </c>
      <c r="F17" s="109">
        <v>16</v>
      </c>
      <c r="G17" s="11"/>
      <c r="H17" s="4" t="s">
        <v>92</v>
      </c>
      <c r="I17" s="4"/>
      <c r="J17" s="5">
        <f t="shared" si="2"/>
        <v>8</v>
      </c>
      <c r="K17" s="11">
        <v>14</v>
      </c>
      <c r="L17" s="72">
        <v>27.23</v>
      </c>
      <c r="M17" s="72">
        <f t="shared" si="4"/>
        <v>217.84</v>
      </c>
      <c r="N17" s="66" t="s">
        <v>131</v>
      </c>
      <c r="O17" s="85">
        <v>4</v>
      </c>
      <c r="P17" s="132">
        <v>4</v>
      </c>
      <c r="Q17" s="14"/>
      <c r="R17" s="37">
        <f t="shared" si="3"/>
        <v>8</v>
      </c>
      <c r="S17" s="103">
        <f t="shared" si="5"/>
        <v>217.84</v>
      </c>
    </row>
    <row r="18" spans="1:19" ht="15">
      <c r="A18" s="8">
        <v>16</v>
      </c>
      <c r="B18" s="9"/>
      <c r="C18" s="16" t="s">
        <v>25</v>
      </c>
      <c r="D18" s="9" t="s">
        <v>32</v>
      </c>
      <c r="E18" s="9" t="s">
        <v>9</v>
      </c>
      <c r="F18" s="109">
        <v>28</v>
      </c>
      <c r="G18" s="11"/>
      <c r="H18" s="4" t="s">
        <v>92</v>
      </c>
      <c r="I18" s="4"/>
      <c r="J18" s="5">
        <f t="shared" si="2"/>
        <v>14</v>
      </c>
      <c r="K18" s="11">
        <v>25</v>
      </c>
      <c r="L18" s="72"/>
      <c r="M18" s="72">
        <f t="shared" si="4"/>
        <v>0</v>
      </c>
      <c r="N18" s="66" t="s">
        <v>131</v>
      </c>
      <c r="O18" s="85">
        <v>7</v>
      </c>
      <c r="P18" s="132">
        <v>7</v>
      </c>
      <c r="Q18" s="14"/>
      <c r="R18" s="37">
        <f t="shared" si="3"/>
        <v>14</v>
      </c>
      <c r="S18" s="103">
        <f t="shared" si="5"/>
        <v>0</v>
      </c>
    </row>
    <row r="19" spans="1:19" ht="15">
      <c r="A19" s="8">
        <v>17</v>
      </c>
      <c r="B19" s="9">
        <v>963714</v>
      </c>
      <c r="C19" s="16" t="s">
        <v>26</v>
      </c>
      <c r="D19" s="9" t="s">
        <v>32</v>
      </c>
      <c r="E19" s="9" t="s">
        <v>9</v>
      </c>
      <c r="F19" s="109">
        <v>35</v>
      </c>
      <c r="G19" s="11"/>
      <c r="H19" s="4" t="s">
        <v>92</v>
      </c>
      <c r="I19" s="4"/>
      <c r="J19" s="5">
        <f t="shared" si="2"/>
        <v>11</v>
      </c>
      <c r="K19" s="11">
        <v>42</v>
      </c>
      <c r="L19" s="72">
        <v>20.21</v>
      </c>
      <c r="M19" s="72">
        <f t="shared" si="4"/>
        <v>222.31</v>
      </c>
      <c r="N19" s="66" t="s">
        <v>131</v>
      </c>
      <c r="O19" s="85">
        <v>12</v>
      </c>
      <c r="P19" s="132">
        <v>12</v>
      </c>
      <c r="Q19" s="14"/>
      <c r="R19" s="37">
        <f t="shared" si="3"/>
        <v>24</v>
      </c>
      <c r="S19" s="103">
        <f t="shared" si="5"/>
        <v>485.04</v>
      </c>
    </row>
    <row r="20" spans="1:19" ht="15">
      <c r="A20" s="8">
        <v>18</v>
      </c>
      <c r="B20" s="9"/>
      <c r="C20" s="16" t="s">
        <v>27</v>
      </c>
      <c r="D20" s="9" t="s">
        <v>32</v>
      </c>
      <c r="E20" s="9" t="s">
        <v>9</v>
      </c>
      <c r="F20" s="109">
        <v>4</v>
      </c>
      <c r="G20" s="11"/>
      <c r="H20" s="4" t="s">
        <v>92</v>
      </c>
      <c r="I20" s="4"/>
      <c r="J20" s="5">
        <f t="shared" si="2"/>
        <v>2</v>
      </c>
      <c r="K20" s="11">
        <v>4</v>
      </c>
      <c r="L20" s="72">
        <v>29.55</v>
      </c>
      <c r="M20" s="72">
        <f t="shared" si="4"/>
        <v>59.1</v>
      </c>
      <c r="N20" s="66" t="s">
        <v>131</v>
      </c>
      <c r="O20" s="85">
        <v>1</v>
      </c>
      <c r="P20" s="132">
        <v>1</v>
      </c>
      <c r="Q20" s="14"/>
      <c r="R20" s="37">
        <f t="shared" si="3"/>
        <v>2</v>
      </c>
      <c r="S20" s="103">
        <f t="shared" si="5"/>
        <v>59.1</v>
      </c>
    </row>
    <row r="21" spans="1:19" ht="15">
      <c r="A21" s="8">
        <v>19</v>
      </c>
      <c r="B21" s="9">
        <v>969966</v>
      </c>
      <c r="C21" s="16" t="s">
        <v>28</v>
      </c>
      <c r="D21" s="9" t="s">
        <v>32</v>
      </c>
      <c r="E21" s="9" t="s">
        <v>9</v>
      </c>
      <c r="F21" s="109">
        <v>4</v>
      </c>
      <c r="G21" s="11"/>
      <c r="H21" s="4" t="s">
        <v>92</v>
      </c>
      <c r="I21" s="4"/>
      <c r="J21" s="5">
        <f t="shared" si="2"/>
        <v>2</v>
      </c>
      <c r="K21" s="11">
        <v>4</v>
      </c>
      <c r="L21" s="72">
        <v>65.1</v>
      </c>
      <c r="M21" s="72">
        <f t="shared" si="4"/>
        <v>130.2</v>
      </c>
      <c r="N21" s="66" t="s">
        <v>131</v>
      </c>
      <c r="O21" s="85">
        <v>1</v>
      </c>
      <c r="P21" s="132">
        <v>1</v>
      </c>
      <c r="Q21" s="14"/>
      <c r="R21" s="37">
        <f t="shared" si="3"/>
        <v>2</v>
      </c>
      <c r="S21" s="103">
        <f t="shared" si="5"/>
        <v>130.2</v>
      </c>
    </row>
    <row r="22" spans="1:19" ht="15">
      <c r="A22" s="8">
        <v>20</v>
      </c>
      <c r="B22" s="9">
        <v>997710</v>
      </c>
      <c r="C22" s="16" t="s">
        <v>29</v>
      </c>
      <c r="D22" s="9" t="s">
        <v>32</v>
      </c>
      <c r="E22" s="9" t="s">
        <v>9</v>
      </c>
      <c r="F22" s="109">
        <v>2</v>
      </c>
      <c r="G22" s="11"/>
      <c r="H22" s="4" t="s">
        <v>92</v>
      </c>
      <c r="I22" s="4"/>
      <c r="J22" s="5">
        <f t="shared" si="2"/>
        <v>2</v>
      </c>
      <c r="K22" s="11">
        <v>0</v>
      </c>
      <c r="L22" s="72"/>
      <c r="M22" s="72">
        <f t="shared" si="4"/>
        <v>0</v>
      </c>
      <c r="N22" s="66" t="s">
        <v>131</v>
      </c>
      <c r="O22" s="12"/>
      <c r="P22" s="13"/>
      <c r="Q22" s="14"/>
      <c r="R22" s="37">
        <f t="shared" si="3"/>
        <v>0</v>
      </c>
      <c r="S22" s="103">
        <f t="shared" si="5"/>
        <v>0</v>
      </c>
    </row>
    <row r="23" spans="1:19" ht="15">
      <c r="A23" s="8">
        <v>21</v>
      </c>
      <c r="B23" s="17">
        <v>6689</v>
      </c>
      <c r="C23" s="18" t="s">
        <v>58</v>
      </c>
      <c r="D23" s="17" t="s">
        <v>30</v>
      </c>
      <c r="E23" s="9" t="s">
        <v>35</v>
      </c>
      <c r="F23" s="110">
        <v>28</v>
      </c>
      <c r="G23" s="19"/>
      <c r="H23" s="20"/>
      <c r="I23" s="20"/>
      <c r="J23" s="5">
        <f t="shared" si="2"/>
        <v>28</v>
      </c>
      <c r="K23" s="11">
        <v>0</v>
      </c>
      <c r="L23" s="72"/>
      <c r="M23" s="72">
        <f t="shared" si="4"/>
        <v>0</v>
      </c>
      <c r="N23" s="66" t="s">
        <v>132</v>
      </c>
      <c r="O23" s="12"/>
      <c r="P23" s="13"/>
      <c r="Q23" s="14"/>
      <c r="R23" s="37">
        <f t="shared" si="3"/>
        <v>0</v>
      </c>
      <c r="S23" s="103">
        <f t="shared" si="5"/>
        <v>0</v>
      </c>
    </row>
    <row r="24" spans="1:19" ht="15">
      <c r="A24" s="8">
        <v>22</v>
      </c>
      <c r="B24" s="17">
        <v>6063</v>
      </c>
      <c r="C24" s="21" t="s">
        <v>59</v>
      </c>
      <c r="D24" s="17" t="s">
        <v>33</v>
      </c>
      <c r="E24" s="9" t="s">
        <v>35</v>
      </c>
      <c r="F24" s="110">
        <v>11</v>
      </c>
      <c r="G24" s="19"/>
      <c r="H24" s="20"/>
      <c r="I24" s="20"/>
      <c r="J24" s="5">
        <f t="shared" si="2"/>
        <v>11</v>
      </c>
      <c r="K24" s="11">
        <v>0</v>
      </c>
      <c r="L24" s="72">
        <v>1593.22</v>
      </c>
      <c r="M24" s="72">
        <f t="shared" si="4"/>
        <v>17525.420000000002</v>
      </c>
      <c r="N24" s="66" t="s">
        <v>132</v>
      </c>
      <c r="O24" s="12"/>
      <c r="P24" s="13"/>
      <c r="Q24" s="14"/>
      <c r="R24" s="37">
        <f t="shared" si="3"/>
        <v>0</v>
      </c>
      <c r="S24" s="103">
        <f t="shared" si="5"/>
        <v>0</v>
      </c>
    </row>
    <row r="25" spans="1:19" ht="15">
      <c r="A25" s="8">
        <v>23</v>
      </c>
      <c r="B25" s="17">
        <v>6335</v>
      </c>
      <c r="C25" s="21" t="s">
        <v>60</v>
      </c>
      <c r="D25" s="17" t="s">
        <v>30</v>
      </c>
      <c r="E25" s="9" t="s">
        <v>35</v>
      </c>
      <c r="F25" s="110">
        <v>8</v>
      </c>
      <c r="G25" s="19"/>
      <c r="H25" s="20"/>
      <c r="I25" s="20"/>
      <c r="J25" s="5">
        <f t="shared" si="2"/>
        <v>8</v>
      </c>
      <c r="K25" s="11">
        <v>0</v>
      </c>
      <c r="L25" s="72"/>
      <c r="M25" s="72">
        <f t="shared" si="4"/>
        <v>0</v>
      </c>
      <c r="N25" s="66" t="s">
        <v>132</v>
      </c>
      <c r="O25" s="12"/>
      <c r="P25" s="13"/>
      <c r="Q25" s="14"/>
      <c r="R25" s="37">
        <f t="shared" si="3"/>
        <v>0</v>
      </c>
      <c r="S25" s="103">
        <f t="shared" si="5"/>
        <v>0</v>
      </c>
    </row>
    <row r="26" spans="1:19" ht="15">
      <c r="A26" s="8">
        <v>24</v>
      </c>
      <c r="B26" s="17">
        <v>8512</v>
      </c>
      <c r="C26" s="21" t="s">
        <v>61</v>
      </c>
      <c r="D26" s="17" t="s">
        <v>33</v>
      </c>
      <c r="E26" s="9" t="s">
        <v>35</v>
      </c>
      <c r="F26" s="110">
        <v>6</v>
      </c>
      <c r="G26" s="19"/>
      <c r="H26" s="20"/>
      <c r="I26" s="20"/>
      <c r="J26" s="5">
        <f t="shared" si="2"/>
        <v>6</v>
      </c>
      <c r="K26" s="11">
        <v>0</v>
      </c>
      <c r="L26" s="72">
        <v>1033.9</v>
      </c>
      <c r="M26" s="72">
        <f t="shared" si="4"/>
        <v>6203.400000000001</v>
      </c>
      <c r="N26" s="66" t="s">
        <v>132</v>
      </c>
      <c r="O26" s="12"/>
      <c r="P26" s="13"/>
      <c r="Q26" s="14"/>
      <c r="R26" s="37">
        <f t="shared" si="3"/>
        <v>0</v>
      </c>
      <c r="S26" s="103">
        <f t="shared" si="5"/>
        <v>0</v>
      </c>
    </row>
    <row r="27" spans="1:19" ht="15">
      <c r="A27" s="8">
        <v>26</v>
      </c>
      <c r="B27" s="17">
        <v>962913</v>
      </c>
      <c r="C27" s="21" t="s">
        <v>44</v>
      </c>
      <c r="D27" s="17" t="s">
        <v>32</v>
      </c>
      <c r="E27" s="9" t="s">
        <v>35</v>
      </c>
      <c r="F27" s="110">
        <v>10</v>
      </c>
      <c r="G27" s="19"/>
      <c r="H27" s="20"/>
      <c r="I27" s="20"/>
      <c r="J27" s="5">
        <f t="shared" si="2"/>
        <v>10</v>
      </c>
      <c r="K27" s="11">
        <v>0</v>
      </c>
      <c r="L27" s="72"/>
      <c r="M27" s="72">
        <f t="shared" si="4"/>
        <v>0</v>
      </c>
      <c r="N27" s="66" t="s">
        <v>132</v>
      </c>
      <c r="O27" s="12"/>
      <c r="P27" s="13"/>
      <c r="Q27" s="14"/>
      <c r="R27" s="37">
        <f t="shared" si="3"/>
        <v>0</v>
      </c>
      <c r="S27" s="103">
        <f t="shared" si="5"/>
        <v>0</v>
      </c>
    </row>
    <row r="28" spans="1:19" ht="15">
      <c r="A28" s="8">
        <v>27</v>
      </c>
      <c r="B28" s="17">
        <v>963719</v>
      </c>
      <c r="C28" s="21" t="s">
        <v>45</v>
      </c>
      <c r="D28" s="17" t="s">
        <v>32</v>
      </c>
      <c r="E28" s="9" t="s">
        <v>35</v>
      </c>
      <c r="F28" s="110">
        <v>7</v>
      </c>
      <c r="G28" s="19"/>
      <c r="H28" s="20"/>
      <c r="I28" s="20"/>
      <c r="J28" s="5">
        <f t="shared" si="2"/>
        <v>7</v>
      </c>
      <c r="K28" s="11">
        <v>0</v>
      </c>
      <c r="L28" s="72"/>
      <c r="M28" s="72">
        <f t="shared" si="4"/>
        <v>0</v>
      </c>
      <c r="N28" s="66" t="s">
        <v>132</v>
      </c>
      <c r="O28" s="12"/>
      <c r="P28" s="13"/>
      <c r="Q28" s="14"/>
      <c r="R28" s="37">
        <f t="shared" si="3"/>
        <v>0</v>
      </c>
      <c r="S28" s="103">
        <f t="shared" si="5"/>
        <v>0</v>
      </c>
    </row>
    <row r="29" spans="1:19" ht="15">
      <c r="A29" s="8">
        <v>28</v>
      </c>
      <c r="B29" s="17">
        <v>963714</v>
      </c>
      <c r="C29" s="21" t="s">
        <v>62</v>
      </c>
      <c r="D29" s="17" t="s">
        <v>32</v>
      </c>
      <c r="E29" s="9" t="s">
        <v>35</v>
      </c>
      <c r="F29" s="110">
        <v>2</v>
      </c>
      <c r="G29" s="19"/>
      <c r="H29" s="20"/>
      <c r="I29" s="20"/>
      <c r="J29" s="5">
        <f t="shared" si="2"/>
        <v>2</v>
      </c>
      <c r="K29" s="11">
        <v>0</v>
      </c>
      <c r="L29" s="72"/>
      <c r="M29" s="72">
        <f t="shared" si="4"/>
        <v>0</v>
      </c>
      <c r="N29" s="66" t="s">
        <v>132</v>
      </c>
      <c r="O29" s="12"/>
      <c r="P29" s="13"/>
      <c r="Q29" s="14"/>
      <c r="R29" s="37">
        <f t="shared" si="3"/>
        <v>0</v>
      </c>
      <c r="S29" s="103">
        <f t="shared" si="5"/>
        <v>0</v>
      </c>
    </row>
    <row r="30" spans="1:19" ht="15">
      <c r="A30" s="8">
        <v>29</v>
      </c>
      <c r="B30" s="17">
        <v>962921</v>
      </c>
      <c r="C30" s="21" t="s">
        <v>47</v>
      </c>
      <c r="D30" s="17" t="s">
        <v>32</v>
      </c>
      <c r="E30" s="9" t="s">
        <v>35</v>
      </c>
      <c r="F30" s="110">
        <v>6</v>
      </c>
      <c r="G30" s="19"/>
      <c r="H30" s="20"/>
      <c r="I30" s="20"/>
      <c r="J30" s="5">
        <f t="shared" si="2"/>
        <v>6</v>
      </c>
      <c r="K30" s="11">
        <v>0</v>
      </c>
      <c r="L30" s="72"/>
      <c r="M30" s="72">
        <f t="shared" si="4"/>
        <v>0</v>
      </c>
      <c r="N30" s="66" t="s">
        <v>132</v>
      </c>
      <c r="O30" s="12"/>
      <c r="P30" s="13"/>
      <c r="Q30" s="14"/>
      <c r="R30" s="37">
        <f t="shared" si="3"/>
        <v>0</v>
      </c>
      <c r="S30" s="103">
        <f t="shared" si="5"/>
        <v>0</v>
      </c>
    </row>
    <row r="31" spans="1:19" ht="15">
      <c r="A31" s="8">
        <v>30</v>
      </c>
      <c r="B31" s="17">
        <v>963361</v>
      </c>
      <c r="C31" s="21" t="s">
        <v>48</v>
      </c>
      <c r="D31" s="17" t="s">
        <v>32</v>
      </c>
      <c r="E31" s="9" t="s">
        <v>35</v>
      </c>
      <c r="F31" s="110">
        <v>4</v>
      </c>
      <c r="G31" s="19"/>
      <c r="H31" s="20"/>
      <c r="I31" s="20"/>
      <c r="J31" s="5">
        <f t="shared" si="2"/>
        <v>4</v>
      </c>
      <c r="K31" s="11">
        <v>0</v>
      </c>
      <c r="L31" s="72"/>
      <c r="M31" s="72">
        <f t="shared" si="4"/>
        <v>0</v>
      </c>
      <c r="N31" s="66" t="s">
        <v>132</v>
      </c>
      <c r="O31" s="12"/>
      <c r="P31" s="13"/>
      <c r="Q31" s="14"/>
      <c r="R31" s="37">
        <f t="shared" si="3"/>
        <v>0</v>
      </c>
      <c r="S31" s="103">
        <f t="shared" si="5"/>
        <v>0</v>
      </c>
    </row>
    <row r="32" spans="1:19" ht="15">
      <c r="A32" s="8">
        <v>31</v>
      </c>
      <c r="B32" s="17">
        <v>996512</v>
      </c>
      <c r="C32" s="21" t="s">
        <v>63</v>
      </c>
      <c r="D32" s="17" t="s">
        <v>32</v>
      </c>
      <c r="E32" s="9" t="s">
        <v>35</v>
      </c>
      <c r="F32" s="110">
        <v>4</v>
      </c>
      <c r="G32" s="19"/>
      <c r="H32" s="20"/>
      <c r="I32" s="20"/>
      <c r="J32" s="5">
        <f t="shared" si="2"/>
        <v>4</v>
      </c>
      <c r="K32" s="11">
        <v>0</v>
      </c>
      <c r="L32" s="72"/>
      <c r="M32" s="72">
        <f t="shared" si="4"/>
        <v>0</v>
      </c>
      <c r="N32" s="66" t="s">
        <v>132</v>
      </c>
      <c r="O32" s="12"/>
      <c r="P32" s="13"/>
      <c r="Q32" s="14"/>
      <c r="R32" s="37">
        <f t="shared" si="3"/>
        <v>0</v>
      </c>
      <c r="S32" s="103">
        <f t="shared" si="5"/>
        <v>0</v>
      </c>
    </row>
    <row r="33" spans="1:19" ht="15">
      <c r="A33" s="8">
        <v>32</v>
      </c>
      <c r="B33" s="17">
        <v>32821220</v>
      </c>
      <c r="C33" s="21" t="s">
        <v>64</v>
      </c>
      <c r="D33" s="17" t="s">
        <v>33</v>
      </c>
      <c r="E33" s="9" t="s">
        <v>35</v>
      </c>
      <c r="F33" s="110">
        <v>10</v>
      </c>
      <c r="G33" s="19"/>
      <c r="H33" s="20"/>
      <c r="I33" s="20"/>
      <c r="J33" s="5">
        <f t="shared" si="2"/>
        <v>10</v>
      </c>
      <c r="K33" s="11">
        <v>0</v>
      </c>
      <c r="L33" s="72">
        <v>38.51</v>
      </c>
      <c r="M33" s="72">
        <f t="shared" si="4"/>
        <v>385.09999999999997</v>
      </c>
      <c r="N33" s="66" t="s">
        <v>132</v>
      </c>
      <c r="O33" s="12"/>
      <c r="P33" s="13"/>
      <c r="Q33" s="14"/>
      <c r="R33" s="37">
        <f t="shared" si="3"/>
        <v>0</v>
      </c>
      <c r="S33" s="103">
        <f t="shared" si="5"/>
        <v>0</v>
      </c>
    </row>
    <row r="34" spans="1:19" ht="15">
      <c r="A34" s="8">
        <v>33</v>
      </c>
      <c r="B34" s="19">
        <v>997592</v>
      </c>
      <c r="C34" s="21" t="s">
        <v>65</v>
      </c>
      <c r="D34" s="19" t="s">
        <v>33</v>
      </c>
      <c r="E34" s="9" t="s">
        <v>35</v>
      </c>
      <c r="F34" s="110">
        <v>500</v>
      </c>
      <c r="G34" s="19"/>
      <c r="H34" s="20"/>
      <c r="I34" s="20"/>
      <c r="J34" s="5">
        <f t="shared" si="2"/>
        <v>500</v>
      </c>
      <c r="K34" s="11">
        <v>0</v>
      </c>
      <c r="L34" s="72">
        <v>3.92</v>
      </c>
      <c r="M34" s="72">
        <f t="shared" si="4"/>
        <v>1960</v>
      </c>
      <c r="N34" s="66" t="s">
        <v>132</v>
      </c>
      <c r="O34" s="12"/>
      <c r="P34" s="13"/>
      <c r="Q34" s="14"/>
      <c r="R34" s="37">
        <f t="shared" si="3"/>
        <v>0</v>
      </c>
      <c r="S34" s="103">
        <f t="shared" si="5"/>
        <v>0</v>
      </c>
    </row>
    <row r="35" spans="1:19" ht="15">
      <c r="A35" s="8">
        <v>34</v>
      </c>
      <c r="B35" s="17">
        <v>950003</v>
      </c>
      <c r="C35" s="21" t="s">
        <v>49</v>
      </c>
      <c r="D35" s="17" t="s">
        <v>33</v>
      </c>
      <c r="E35" s="9" t="s">
        <v>35</v>
      </c>
      <c r="F35" s="110">
        <v>3</v>
      </c>
      <c r="G35" s="19"/>
      <c r="H35" s="20"/>
      <c r="I35" s="20"/>
      <c r="J35" s="5">
        <f t="shared" si="2"/>
        <v>3</v>
      </c>
      <c r="K35" s="11">
        <v>0</v>
      </c>
      <c r="L35" s="72"/>
      <c r="M35" s="72">
        <f t="shared" si="4"/>
        <v>0</v>
      </c>
      <c r="N35" s="66" t="s">
        <v>132</v>
      </c>
      <c r="O35" s="12"/>
      <c r="P35" s="13"/>
      <c r="Q35" s="14"/>
      <c r="R35" s="37">
        <f t="shared" si="3"/>
        <v>0</v>
      </c>
      <c r="S35" s="103">
        <f t="shared" si="5"/>
        <v>0</v>
      </c>
    </row>
    <row r="36" spans="1:19" ht="15">
      <c r="A36" s="8">
        <v>35</v>
      </c>
      <c r="B36" s="19">
        <v>961210</v>
      </c>
      <c r="C36" s="22" t="s">
        <v>46</v>
      </c>
      <c r="D36" s="17" t="s">
        <v>32</v>
      </c>
      <c r="E36" s="9" t="s">
        <v>35</v>
      </c>
      <c r="F36" s="110">
        <v>18</v>
      </c>
      <c r="G36" s="19"/>
      <c r="H36" s="20"/>
      <c r="I36" s="20"/>
      <c r="J36" s="5">
        <f t="shared" si="2"/>
        <v>18</v>
      </c>
      <c r="K36" s="11">
        <v>0</v>
      </c>
      <c r="L36" s="72"/>
      <c r="M36" s="72">
        <f t="shared" si="4"/>
        <v>0</v>
      </c>
      <c r="N36" s="66" t="s">
        <v>132</v>
      </c>
      <c r="O36" s="12"/>
      <c r="P36" s="13"/>
      <c r="Q36" s="14"/>
      <c r="R36" s="37">
        <f t="shared" si="3"/>
        <v>0</v>
      </c>
      <c r="S36" s="103">
        <f t="shared" si="5"/>
        <v>0</v>
      </c>
    </row>
    <row r="37" spans="1:19" ht="15">
      <c r="A37" s="8">
        <v>36</v>
      </c>
      <c r="B37" s="19">
        <v>966925</v>
      </c>
      <c r="C37" s="22" t="s">
        <v>66</v>
      </c>
      <c r="D37" s="17" t="s">
        <v>32</v>
      </c>
      <c r="E37" s="9" t="s">
        <v>35</v>
      </c>
      <c r="F37" s="110">
        <v>6</v>
      </c>
      <c r="G37" s="19"/>
      <c r="H37" s="20"/>
      <c r="I37" s="20"/>
      <c r="J37" s="5">
        <f t="shared" si="2"/>
        <v>6</v>
      </c>
      <c r="K37" s="11">
        <v>0</v>
      </c>
      <c r="L37" s="72"/>
      <c r="M37" s="72">
        <f t="shared" si="4"/>
        <v>0</v>
      </c>
      <c r="N37" s="66" t="s">
        <v>132</v>
      </c>
      <c r="O37" s="12"/>
      <c r="P37" s="13"/>
      <c r="Q37" s="14"/>
      <c r="R37" s="37">
        <f t="shared" si="3"/>
        <v>0</v>
      </c>
      <c r="S37" s="103">
        <f t="shared" si="5"/>
        <v>0</v>
      </c>
    </row>
    <row r="38" spans="1:19" ht="15">
      <c r="A38" s="8">
        <v>37</v>
      </c>
      <c r="B38" s="17">
        <v>968101</v>
      </c>
      <c r="C38" s="18" t="s">
        <v>50</v>
      </c>
      <c r="D38" s="17" t="s">
        <v>32</v>
      </c>
      <c r="E38" s="9" t="s">
        <v>35</v>
      </c>
      <c r="F38" s="110">
        <v>8</v>
      </c>
      <c r="G38" s="19"/>
      <c r="H38" s="20"/>
      <c r="I38" s="20"/>
      <c r="J38" s="5">
        <f t="shared" si="2"/>
        <v>8</v>
      </c>
      <c r="K38" s="11">
        <v>0</v>
      </c>
      <c r="L38" s="72"/>
      <c r="M38" s="72">
        <f t="shared" si="4"/>
        <v>0</v>
      </c>
      <c r="N38" s="66" t="s">
        <v>132</v>
      </c>
      <c r="O38" s="12"/>
      <c r="P38" s="13"/>
      <c r="Q38" s="14"/>
      <c r="R38" s="37">
        <f t="shared" si="3"/>
        <v>0</v>
      </c>
      <c r="S38" s="103">
        <f t="shared" si="5"/>
        <v>0</v>
      </c>
    </row>
    <row r="39" spans="1:19" ht="15">
      <c r="A39" s="8">
        <v>38</v>
      </c>
      <c r="B39" s="17">
        <v>967519</v>
      </c>
      <c r="C39" s="18" t="s">
        <v>67</v>
      </c>
      <c r="D39" s="17" t="s">
        <v>32</v>
      </c>
      <c r="E39" s="9" t="s">
        <v>35</v>
      </c>
      <c r="F39" s="110">
        <v>27</v>
      </c>
      <c r="G39" s="19"/>
      <c r="H39" s="20"/>
      <c r="I39" s="20"/>
      <c r="J39" s="5">
        <f t="shared" si="2"/>
        <v>27</v>
      </c>
      <c r="K39" s="11">
        <v>0</v>
      </c>
      <c r="L39" s="72"/>
      <c r="M39" s="72">
        <f t="shared" si="4"/>
        <v>0</v>
      </c>
      <c r="N39" s="66" t="s">
        <v>132</v>
      </c>
      <c r="O39" s="12"/>
      <c r="P39" s="13"/>
      <c r="Q39" s="14"/>
      <c r="R39" s="37">
        <f t="shared" si="3"/>
        <v>0</v>
      </c>
      <c r="S39" s="103">
        <f t="shared" si="5"/>
        <v>0</v>
      </c>
    </row>
    <row r="40" spans="1:19" ht="15.75" thickBot="1">
      <c r="A40" s="30">
        <v>39</v>
      </c>
      <c r="B40" s="31">
        <v>991375</v>
      </c>
      <c r="C40" s="32" t="s">
        <v>68</v>
      </c>
      <c r="D40" s="31" t="s">
        <v>33</v>
      </c>
      <c r="E40" s="23" t="s">
        <v>35</v>
      </c>
      <c r="F40" s="111">
        <v>0</v>
      </c>
      <c r="G40" s="34"/>
      <c r="H40" s="35"/>
      <c r="I40" s="35"/>
      <c r="J40" s="36">
        <f t="shared" si="2"/>
        <v>0</v>
      </c>
      <c r="K40" s="24">
        <v>0</v>
      </c>
      <c r="L40" s="70"/>
      <c r="M40" s="70">
        <f t="shared" si="4"/>
        <v>0</v>
      </c>
      <c r="N40" s="66" t="s">
        <v>132</v>
      </c>
      <c r="O40" s="25"/>
      <c r="P40" s="26"/>
      <c r="Q40" s="27"/>
      <c r="R40" s="135">
        <f t="shared" si="3"/>
        <v>0</v>
      </c>
      <c r="S40" s="104">
        <f t="shared" si="5"/>
        <v>0</v>
      </c>
    </row>
    <row r="41" spans="1:19" ht="15.75" thickBot="1">
      <c r="A41" s="244"/>
      <c r="B41" s="245"/>
      <c r="C41" s="114" t="s">
        <v>76</v>
      </c>
      <c r="D41" s="255" t="s">
        <v>36</v>
      </c>
      <c r="E41" s="255"/>
      <c r="F41" s="48">
        <f>SUM(F3:F40)</f>
        <v>1047</v>
      </c>
      <c r="G41" s="115">
        <f>SUM(G3:G40)</f>
        <v>0</v>
      </c>
      <c r="H41" s="251"/>
      <c r="I41" s="252"/>
      <c r="J41" s="49">
        <f>SUM(J3:J40)</f>
        <v>876</v>
      </c>
      <c r="K41" s="49">
        <f>SUM(K3:K40)</f>
        <v>438</v>
      </c>
      <c r="L41" s="68" t="s">
        <v>69</v>
      </c>
      <c r="M41" s="78">
        <f>SUM(M3:M40)</f>
        <v>86289.11</v>
      </c>
      <c r="N41" s="83" t="s">
        <v>69</v>
      </c>
      <c r="O41" s="252"/>
      <c r="P41" s="256"/>
      <c r="Q41" s="256"/>
      <c r="R41" s="50">
        <f>SUM(R3:R40)</f>
        <v>171</v>
      </c>
      <c r="S41" s="62">
        <f>SUM(S3:S40)</f>
        <v>20717.87</v>
      </c>
    </row>
    <row r="42" spans="1:19" ht="15">
      <c r="A42" s="1">
        <v>1</v>
      </c>
      <c r="B42" s="2" t="s">
        <v>37</v>
      </c>
      <c r="C42" s="3" t="s">
        <v>89</v>
      </c>
      <c r="D42" s="2" t="s">
        <v>32</v>
      </c>
      <c r="E42" s="2" t="s">
        <v>9</v>
      </c>
      <c r="F42" s="4">
        <v>25</v>
      </c>
      <c r="G42" s="4"/>
      <c r="H42" s="107" t="s">
        <v>102</v>
      </c>
      <c r="I42" s="4"/>
      <c r="J42" s="5">
        <f t="shared" si="2"/>
        <v>25</v>
      </c>
      <c r="K42" s="4">
        <v>0</v>
      </c>
      <c r="L42" s="73"/>
      <c r="M42" s="73">
        <f t="shared" si="4"/>
        <v>0</v>
      </c>
      <c r="N42" s="69" t="s">
        <v>100</v>
      </c>
      <c r="O42" s="29"/>
      <c r="P42" s="6"/>
      <c r="Q42" s="7"/>
      <c r="R42" s="37">
        <f t="shared" si="3"/>
        <v>0</v>
      </c>
      <c r="S42" s="105">
        <f t="shared" si="5"/>
        <v>0</v>
      </c>
    </row>
    <row r="43" spans="1:19" ht="15">
      <c r="A43" s="8">
        <v>2</v>
      </c>
      <c r="B43" s="9" t="s">
        <v>38</v>
      </c>
      <c r="C43" s="10" t="s">
        <v>51</v>
      </c>
      <c r="D43" s="9" t="s">
        <v>32</v>
      </c>
      <c r="E43" s="9" t="s">
        <v>9</v>
      </c>
      <c r="F43" s="11">
        <v>225</v>
      </c>
      <c r="G43" s="11"/>
      <c r="H43" s="107" t="s">
        <v>102</v>
      </c>
      <c r="I43" s="4"/>
      <c r="J43" s="5">
        <f t="shared" si="2"/>
        <v>175</v>
      </c>
      <c r="K43" s="11">
        <v>0</v>
      </c>
      <c r="L43" s="72">
        <v>34.95</v>
      </c>
      <c r="M43" s="72">
        <f t="shared" si="4"/>
        <v>6116.250000000001</v>
      </c>
      <c r="N43" s="66" t="s">
        <v>100</v>
      </c>
      <c r="O43" s="85">
        <v>50</v>
      </c>
      <c r="P43" s="13"/>
      <c r="Q43" s="14"/>
      <c r="R43" s="37">
        <f t="shared" si="3"/>
        <v>50</v>
      </c>
      <c r="S43" s="103">
        <f t="shared" si="5"/>
        <v>1747.5000000000002</v>
      </c>
    </row>
    <row r="44" spans="1:19" ht="15">
      <c r="A44" s="8">
        <v>3</v>
      </c>
      <c r="B44" s="9" t="s">
        <v>39</v>
      </c>
      <c r="C44" s="10" t="s">
        <v>52</v>
      </c>
      <c r="D44" s="9" t="s">
        <v>32</v>
      </c>
      <c r="E44" s="9" t="s">
        <v>9</v>
      </c>
      <c r="F44" s="11">
        <v>125</v>
      </c>
      <c r="G44" s="11"/>
      <c r="H44" s="107" t="s">
        <v>102</v>
      </c>
      <c r="I44" s="4"/>
      <c r="J44" s="5">
        <f t="shared" si="2"/>
        <v>125</v>
      </c>
      <c r="K44" s="11">
        <v>0</v>
      </c>
      <c r="L44" s="72">
        <v>15.45</v>
      </c>
      <c r="M44" s="72">
        <f t="shared" si="4"/>
        <v>1931.25</v>
      </c>
      <c r="N44" s="66" t="s">
        <v>100</v>
      </c>
      <c r="O44" s="12"/>
      <c r="P44" s="13"/>
      <c r="Q44" s="14"/>
      <c r="R44" s="37">
        <f t="shared" si="3"/>
        <v>0</v>
      </c>
      <c r="S44" s="103">
        <f t="shared" si="5"/>
        <v>0</v>
      </c>
    </row>
    <row r="45" spans="1:19" ht="15">
      <c r="A45" s="8">
        <v>4</v>
      </c>
      <c r="B45" s="9" t="s">
        <v>40</v>
      </c>
      <c r="C45" s="10" t="s">
        <v>53</v>
      </c>
      <c r="D45" s="9" t="s">
        <v>32</v>
      </c>
      <c r="E45" s="9" t="s">
        <v>9</v>
      </c>
      <c r="F45" s="11">
        <v>2</v>
      </c>
      <c r="G45" s="11"/>
      <c r="H45" s="107" t="s">
        <v>102</v>
      </c>
      <c r="I45" s="4"/>
      <c r="J45" s="5">
        <f t="shared" si="2"/>
        <v>2</v>
      </c>
      <c r="K45" s="11">
        <v>0</v>
      </c>
      <c r="L45" s="72"/>
      <c r="M45" s="72">
        <f t="shared" si="4"/>
        <v>0</v>
      </c>
      <c r="N45" s="66" t="s">
        <v>100</v>
      </c>
      <c r="O45" s="12"/>
      <c r="P45" s="13"/>
      <c r="Q45" s="14"/>
      <c r="R45" s="37">
        <f t="shared" si="3"/>
        <v>0</v>
      </c>
      <c r="S45" s="103">
        <f t="shared" si="5"/>
        <v>0</v>
      </c>
    </row>
    <row r="46" spans="1:19" ht="15">
      <c r="A46" s="8">
        <v>5</v>
      </c>
      <c r="B46" s="9" t="s">
        <v>41</v>
      </c>
      <c r="C46" s="10" t="s">
        <v>54</v>
      </c>
      <c r="D46" s="9" t="s">
        <v>32</v>
      </c>
      <c r="E46" s="9" t="s">
        <v>9</v>
      </c>
      <c r="F46" s="11">
        <v>232</v>
      </c>
      <c r="G46" s="11"/>
      <c r="H46" s="107" t="s">
        <v>102</v>
      </c>
      <c r="I46" s="4"/>
      <c r="J46" s="5">
        <f t="shared" si="2"/>
        <v>229</v>
      </c>
      <c r="K46" s="11">
        <v>0</v>
      </c>
      <c r="L46" s="72">
        <v>6.22</v>
      </c>
      <c r="M46" s="72">
        <f t="shared" si="4"/>
        <v>1424.3799999999999</v>
      </c>
      <c r="N46" s="66" t="s">
        <v>100</v>
      </c>
      <c r="O46" s="85">
        <v>3</v>
      </c>
      <c r="P46" s="13"/>
      <c r="Q46" s="14"/>
      <c r="R46" s="37">
        <f t="shared" si="3"/>
        <v>3</v>
      </c>
      <c r="S46" s="103">
        <f t="shared" si="5"/>
        <v>18.66</v>
      </c>
    </row>
    <row r="47" spans="1:19" ht="15">
      <c r="A47" s="8">
        <v>6</v>
      </c>
      <c r="B47" s="9" t="s">
        <v>42</v>
      </c>
      <c r="C47" s="10" t="s">
        <v>55</v>
      </c>
      <c r="D47" s="9" t="s">
        <v>32</v>
      </c>
      <c r="E47" s="9" t="s">
        <v>9</v>
      </c>
      <c r="F47" s="11">
        <v>100</v>
      </c>
      <c r="G47" s="11"/>
      <c r="H47" s="107" t="s">
        <v>102</v>
      </c>
      <c r="I47" s="4"/>
      <c r="J47" s="5">
        <f t="shared" si="2"/>
        <v>96</v>
      </c>
      <c r="K47" s="11">
        <v>0</v>
      </c>
      <c r="L47" s="72">
        <v>17.12</v>
      </c>
      <c r="M47" s="72">
        <f t="shared" si="4"/>
        <v>1643.52</v>
      </c>
      <c r="N47" s="66" t="s">
        <v>100</v>
      </c>
      <c r="O47" s="85">
        <v>4</v>
      </c>
      <c r="P47" s="13"/>
      <c r="Q47" s="14"/>
      <c r="R47" s="37">
        <f t="shared" si="3"/>
        <v>4</v>
      </c>
      <c r="S47" s="103">
        <f t="shared" si="5"/>
        <v>68.48</v>
      </c>
    </row>
    <row r="48" spans="1:19" ht="15">
      <c r="A48" s="8">
        <v>7</v>
      </c>
      <c r="B48" s="9" t="s">
        <v>87</v>
      </c>
      <c r="C48" s="10" t="s">
        <v>88</v>
      </c>
      <c r="D48" s="9" t="s">
        <v>32</v>
      </c>
      <c r="E48" s="9" t="s">
        <v>9</v>
      </c>
      <c r="F48" s="11">
        <v>1</v>
      </c>
      <c r="G48" s="11"/>
      <c r="H48" s="107" t="s">
        <v>102</v>
      </c>
      <c r="I48" s="4"/>
      <c r="J48" s="5">
        <f t="shared" si="2"/>
        <v>1</v>
      </c>
      <c r="K48" s="11">
        <v>0</v>
      </c>
      <c r="L48" s="72">
        <v>380.58</v>
      </c>
      <c r="M48" s="72">
        <f t="shared" si="4"/>
        <v>380.58</v>
      </c>
      <c r="N48" s="66" t="s">
        <v>100</v>
      </c>
      <c r="O48" s="12"/>
      <c r="P48" s="13"/>
      <c r="Q48" s="14"/>
      <c r="R48" s="37">
        <f t="shared" si="3"/>
        <v>0</v>
      </c>
      <c r="S48" s="103">
        <f t="shared" si="5"/>
        <v>0</v>
      </c>
    </row>
    <row r="49" spans="1:19" ht="15">
      <c r="A49" s="8">
        <v>8</v>
      </c>
      <c r="B49" s="9" t="s">
        <v>43</v>
      </c>
      <c r="C49" s="10" t="s">
        <v>56</v>
      </c>
      <c r="D49" s="9" t="s">
        <v>32</v>
      </c>
      <c r="E49" s="9" t="s">
        <v>35</v>
      </c>
      <c r="F49" s="76">
        <v>25</v>
      </c>
      <c r="G49" s="19"/>
      <c r="H49" s="107" t="s">
        <v>102</v>
      </c>
      <c r="I49" s="20"/>
      <c r="J49" s="5">
        <f t="shared" si="2"/>
        <v>25</v>
      </c>
      <c r="K49" s="11">
        <v>0</v>
      </c>
      <c r="L49" s="72">
        <v>75.32</v>
      </c>
      <c r="M49" s="72">
        <f t="shared" si="4"/>
        <v>1882.9999999999998</v>
      </c>
      <c r="N49" s="66" t="s">
        <v>100</v>
      </c>
      <c r="O49" s="12"/>
      <c r="P49" s="13"/>
      <c r="Q49" s="14"/>
      <c r="R49" s="37">
        <f t="shared" si="3"/>
        <v>0</v>
      </c>
      <c r="S49" s="103">
        <f t="shared" si="5"/>
        <v>0</v>
      </c>
    </row>
    <row r="50" spans="1:19" ht="15">
      <c r="A50" s="8">
        <v>9</v>
      </c>
      <c r="B50" s="9" t="s">
        <v>38</v>
      </c>
      <c r="C50" s="10" t="s">
        <v>51</v>
      </c>
      <c r="D50" s="9" t="s">
        <v>32</v>
      </c>
      <c r="E50" s="9" t="s">
        <v>35</v>
      </c>
      <c r="F50" s="76">
        <v>50</v>
      </c>
      <c r="G50" s="19"/>
      <c r="H50" s="107" t="s">
        <v>102</v>
      </c>
      <c r="I50" s="20"/>
      <c r="J50" s="5">
        <f t="shared" si="2"/>
        <v>50</v>
      </c>
      <c r="K50" s="11">
        <v>0</v>
      </c>
      <c r="L50" s="72">
        <v>34.95</v>
      </c>
      <c r="M50" s="72">
        <f t="shared" si="4"/>
        <v>1747.5000000000002</v>
      </c>
      <c r="N50" s="66" t="s">
        <v>100</v>
      </c>
      <c r="O50" s="12"/>
      <c r="P50" s="13"/>
      <c r="Q50" s="14"/>
      <c r="R50" s="37">
        <f t="shared" si="3"/>
        <v>0</v>
      </c>
      <c r="S50" s="103">
        <f t="shared" si="5"/>
        <v>0</v>
      </c>
    </row>
    <row r="51" spans="1:19" ht="15">
      <c r="A51" s="8">
        <v>10</v>
      </c>
      <c r="B51" s="23" t="s">
        <v>86</v>
      </c>
      <c r="C51" s="71" t="s">
        <v>85</v>
      </c>
      <c r="D51" s="9" t="s">
        <v>32</v>
      </c>
      <c r="E51" s="9" t="s">
        <v>9</v>
      </c>
      <c r="F51" s="28">
        <v>10</v>
      </c>
      <c r="G51" s="34"/>
      <c r="H51" s="107" t="s">
        <v>102</v>
      </c>
      <c r="I51" s="19"/>
      <c r="J51" s="5">
        <f>F51+G51-R51</f>
        <v>10</v>
      </c>
      <c r="K51" s="11">
        <v>0</v>
      </c>
      <c r="L51" s="72">
        <v>24.5</v>
      </c>
      <c r="M51" s="72">
        <f>J51*L51</f>
        <v>245</v>
      </c>
      <c r="N51" s="66" t="s">
        <v>100</v>
      </c>
      <c r="O51" s="25"/>
      <c r="P51" s="26"/>
      <c r="Q51" s="27"/>
      <c r="R51" s="37">
        <f t="shared" si="3"/>
        <v>0</v>
      </c>
      <c r="S51" s="103">
        <f>R51*L51</f>
        <v>0</v>
      </c>
    </row>
    <row r="52" spans="1:19" ht="15">
      <c r="A52" s="8">
        <v>11</v>
      </c>
      <c r="B52" s="23" t="s">
        <v>83</v>
      </c>
      <c r="C52" s="71" t="s">
        <v>84</v>
      </c>
      <c r="D52" s="9" t="s">
        <v>32</v>
      </c>
      <c r="E52" s="9" t="s">
        <v>9</v>
      </c>
      <c r="F52" s="33">
        <v>10</v>
      </c>
      <c r="G52" s="34"/>
      <c r="H52" s="107" t="s">
        <v>102</v>
      </c>
      <c r="I52" s="19"/>
      <c r="J52" s="5">
        <f>F52+G52-R52</f>
        <v>10</v>
      </c>
      <c r="K52" s="11">
        <v>0</v>
      </c>
      <c r="L52" s="72">
        <v>42.83</v>
      </c>
      <c r="M52" s="72">
        <f>J52*L52</f>
        <v>428.29999999999995</v>
      </c>
      <c r="N52" s="66" t="s">
        <v>100</v>
      </c>
      <c r="O52" s="25"/>
      <c r="P52" s="26"/>
      <c r="Q52" s="27"/>
      <c r="R52" s="37">
        <f t="shared" si="3"/>
        <v>0</v>
      </c>
      <c r="S52" s="103">
        <f>R52*L52</f>
        <v>0</v>
      </c>
    </row>
    <row r="53" spans="1:19" ht="15.75" thickBot="1">
      <c r="A53" s="8">
        <v>12</v>
      </c>
      <c r="B53" s="23" t="s">
        <v>39</v>
      </c>
      <c r="C53" s="55" t="s">
        <v>52</v>
      </c>
      <c r="D53" s="23" t="s">
        <v>32</v>
      </c>
      <c r="E53" s="23" t="s">
        <v>35</v>
      </c>
      <c r="F53" s="77">
        <v>25</v>
      </c>
      <c r="G53" s="23"/>
      <c r="H53" s="107" t="s">
        <v>102</v>
      </c>
      <c r="I53" s="23"/>
      <c r="J53" s="56">
        <f>F53+G53-R53</f>
        <v>25</v>
      </c>
      <c r="K53" s="23">
        <v>0</v>
      </c>
      <c r="L53" s="72">
        <v>6.22</v>
      </c>
      <c r="M53" s="70">
        <f>J53*L53</f>
        <v>155.5</v>
      </c>
      <c r="N53" s="66" t="s">
        <v>100</v>
      </c>
      <c r="O53" s="81"/>
      <c r="P53" s="54"/>
      <c r="Q53" s="57"/>
      <c r="R53" s="37">
        <f t="shared" si="3"/>
        <v>0</v>
      </c>
      <c r="S53" s="106">
        <f>R53*L53</f>
        <v>0</v>
      </c>
    </row>
    <row r="54" spans="1:19" ht="15.75" thickBot="1">
      <c r="A54" s="242"/>
      <c r="B54" s="243"/>
      <c r="C54" s="137" t="s">
        <v>133</v>
      </c>
      <c r="D54" s="246" t="s">
        <v>36</v>
      </c>
      <c r="E54" s="247"/>
      <c r="F54" s="138">
        <f>SUM(F42:F53)</f>
        <v>830</v>
      </c>
      <c r="G54" s="139">
        <f>SUM(G42:G53)</f>
        <v>0</v>
      </c>
      <c r="H54" s="246"/>
      <c r="I54" s="247"/>
      <c r="J54" s="140">
        <f>SUM(J42:J53)</f>
        <v>773</v>
      </c>
      <c r="K54" s="140">
        <f>SUM(K42:K53)</f>
        <v>0</v>
      </c>
      <c r="L54" s="141" t="s">
        <v>69</v>
      </c>
      <c r="M54" s="142">
        <f>SUM(M42:M53)</f>
        <v>15955.28</v>
      </c>
      <c r="N54" s="141" t="s">
        <v>69</v>
      </c>
      <c r="O54" s="248" t="s">
        <v>90</v>
      </c>
      <c r="P54" s="248"/>
      <c r="Q54" s="247"/>
      <c r="R54" s="143">
        <f>SUM(R42:R53)</f>
        <v>57</v>
      </c>
      <c r="S54" s="144">
        <f>SUM(S42:S53)</f>
        <v>1834.6400000000003</v>
      </c>
    </row>
    <row r="55" spans="1:19" s="136" customFormat="1" ht="15">
      <c r="A55" s="59">
        <v>1</v>
      </c>
      <c r="B55" s="60">
        <v>254897270</v>
      </c>
      <c r="C55" s="164" t="s">
        <v>126</v>
      </c>
      <c r="D55" s="157" t="s">
        <v>110</v>
      </c>
      <c r="E55" s="157" t="s">
        <v>9</v>
      </c>
      <c r="F55" s="159">
        <v>0</v>
      </c>
      <c r="G55" s="157">
        <v>6</v>
      </c>
      <c r="H55" s="157" t="s">
        <v>92</v>
      </c>
      <c r="I55" s="157" t="s">
        <v>128</v>
      </c>
      <c r="J55" s="155">
        <f aca="true" t="shared" si="6" ref="J55:J80">F55+G55-R55</f>
        <v>0</v>
      </c>
      <c r="K55" s="155"/>
      <c r="L55" s="156">
        <v>350.08</v>
      </c>
      <c r="M55" s="75">
        <f aca="true" t="shared" si="7" ref="M55:M80">J55*L55</f>
        <v>0</v>
      </c>
      <c r="N55" s="162" t="s">
        <v>129</v>
      </c>
      <c r="O55" s="82"/>
      <c r="P55" s="61">
        <v>6</v>
      </c>
      <c r="Q55" s="161"/>
      <c r="R55" s="134">
        <f aca="true" t="shared" si="8" ref="R55:R118">O55+P55+Q55</f>
        <v>6</v>
      </c>
      <c r="S55" s="166">
        <f aca="true" t="shared" si="9" ref="S55:S80">R55*L55</f>
        <v>2100.48</v>
      </c>
    </row>
    <row r="56" spans="1:19" s="136" customFormat="1" ht="15">
      <c r="A56" s="8">
        <v>2</v>
      </c>
      <c r="B56" s="19">
        <v>254461352</v>
      </c>
      <c r="C56" s="163" t="s">
        <v>134</v>
      </c>
      <c r="D56" s="158" t="s">
        <v>110</v>
      </c>
      <c r="E56" s="158" t="s">
        <v>9</v>
      </c>
      <c r="F56" s="160">
        <v>0</v>
      </c>
      <c r="G56" s="158">
        <v>20</v>
      </c>
      <c r="H56" s="158" t="s">
        <v>92</v>
      </c>
      <c r="I56" s="158" t="s">
        <v>128</v>
      </c>
      <c r="J56" s="153">
        <f t="shared" si="6"/>
        <v>0</v>
      </c>
      <c r="K56" s="153"/>
      <c r="L56" s="154">
        <v>86.87</v>
      </c>
      <c r="M56" s="119">
        <f t="shared" si="7"/>
        <v>0</v>
      </c>
      <c r="N56" s="165" t="s">
        <v>129</v>
      </c>
      <c r="O56" s="85"/>
      <c r="P56" s="132">
        <v>20</v>
      </c>
      <c r="Q56" s="132"/>
      <c r="R56" s="37">
        <f t="shared" si="8"/>
        <v>20</v>
      </c>
      <c r="S56" s="103">
        <f t="shared" si="9"/>
        <v>1737.4</v>
      </c>
    </row>
    <row r="57" spans="1:19" s="136" customFormat="1" ht="15">
      <c r="A57" s="8">
        <v>3</v>
      </c>
      <c r="B57" s="19">
        <v>254858368</v>
      </c>
      <c r="C57" s="163" t="s">
        <v>135</v>
      </c>
      <c r="D57" s="158" t="s">
        <v>79</v>
      </c>
      <c r="E57" s="158" t="s">
        <v>9</v>
      </c>
      <c r="F57" s="160">
        <v>0</v>
      </c>
      <c r="G57" s="158">
        <v>6</v>
      </c>
      <c r="H57" s="158" t="s">
        <v>92</v>
      </c>
      <c r="I57" s="158" t="s">
        <v>128</v>
      </c>
      <c r="J57" s="153">
        <f t="shared" si="6"/>
        <v>0</v>
      </c>
      <c r="K57" s="153"/>
      <c r="L57" s="154">
        <v>349.92</v>
      </c>
      <c r="M57" s="119">
        <f t="shared" si="7"/>
        <v>0</v>
      </c>
      <c r="N57" s="165" t="s">
        <v>129</v>
      </c>
      <c r="O57" s="85"/>
      <c r="P57" s="132">
        <v>6</v>
      </c>
      <c r="Q57" s="132"/>
      <c r="R57" s="37">
        <f t="shared" si="8"/>
        <v>6</v>
      </c>
      <c r="S57" s="103">
        <f t="shared" si="9"/>
        <v>2099.52</v>
      </c>
    </row>
    <row r="58" spans="1:19" s="136" customFormat="1" ht="15">
      <c r="A58" s="8">
        <v>4</v>
      </c>
      <c r="B58" s="19">
        <v>3683105630</v>
      </c>
      <c r="C58" s="163" t="s">
        <v>136</v>
      </c>
      <c r="D58" s="158" t="s">
        <v>127</v>
      </c>
      <c r="E58" s="158" t="s">
        <v>9</v>
      </c>
      <c r="F58" s="160">
        <v>0</v>
      </c>
      <c r="G58" s="158">
        <v>1</v>
      </c>
      <c r="H58" s="158" t="s">
        <v>92</v>
      </c>
      <c r="I58" s="158" t="s">
        <v>128</v>
      </c>
      <c r="J58" s="153">
        <f t="shared" si="6"/>
        <v>0</v>
      </c>
      <c r="K58" s="153"/>
      <c r="L58" s="154">
        <v>78.99</v>
      </c>
      <c r="M58" s="119">
        <f t="shared" si="7"/>
        <v>0</v>
      </c>
      <c r="N58" s="165" t="s">
        <v>129</v>
      </c>
      <c r="O58" s="85"/>
      <c r="P58" s="132">
        <v>1</v>
      </c>
      <c r="Q58" s="132"/>
      <c r="R58" s="37">
        <f t="shared" si="8"/>
        <v>1</v>
      </c>
      <c r="S58" s="103">
        <f t="shared" si="9"/>
        <v>78.99</v>
      </c>
    </row>
    <row r="59" spans="1:19" s="136" customFormat="1" ht="15">
      <c r="A59" s="8">
        <v>5</v>
      </c>
      <c r="B59" s="19">
        <v>2691108533</v>
      </c>
      <c r="C59" s="163" t="s">
        <v>137</v>
      </c>
      <c r="D59" s="158" t="s">
        <v>110</v>
      </c>
      <c r="E59" s="158" t="s">
        <v>9</v>
      </c>
      <c r="F59" s="160">
        <v>0</v>
      </c>
      <c r="G59" s="158">
        <v>5</v>
      </c>
      <c r="H59" s="158" t="s">
        <v>92</v>
      </c>
      <c r="I59" s="158" t="s">
        <v>128</v>
      </c>
      <c r="J59" s="153">
        <f t="shared" si="6"/>
        <v>0</v>
      </c>
      <c r="K59" s="153"/>
      <c r="L59" s="154">
        <v>209.97</v>
      </c>
      <c r="M59" s="119">
        <f t="shared" si="7"/>
        <v>0</v>
      </c>
      <c r="N59" s="165" t="s">
        <v>129</v>
      </c>
      <c r="O59" s="85"/>
      <c r="P59" s="132">
        <v>5</v>
      </c>
      <c r="Q59" s="132"/>
      <c r="R59" s="37">
        <f t="shared" si="8"/>
        <v>5</v>
      </c>
      <c r="S59" s="103">
        <f t="shared" si="9"/>
        <v>1049.85</v>
      </c>
    </row>
    <row r="60" spans="1:19" s="136" customFormat="1" ht="15">
      <c r="A60" s="8">
        <v>6</v>
      </c>
      <c r="B60" s="19">
        <v>230157</v>
      </c>
      <c r="C60" s="163" t="s">
        <v>138</v>
      </c>
      <c r="D60" s="158" t="s">
        <v>33</v>
      </c>
      <c r="E60" s="158" t="s">
        <v>9</v>
      </c>
      <c r="F60" s="160">
        <v>0</v>
      </c>
      <c r="G60" s="158">
        <v>10</v>
      </c>
      <c r="H60" s="158" t="s">
        <v>92</v>
      </c>
      <c r="I60" s="158" t="s">
        <v>128</v>
      </c>
      <c r="J60" s="153">
        <f t="shared" si="6"/>
        <v>0</v>
      </c>
      <c r="K60" s="153"/>
      <c r="L60" s="154">
        <v>57.13</v>
      </c>
      <c r="M60" s="119">
        <f t="shared" si="7"/>
        <v>0</v>
      </c>
      <c r="N60" s="165" t="s">
        <v>129</v>
      </c>
      <c r="O60" s="85"/>
      <c r="P60" s="132">
        <v>10</v>
      </c>
      <c r="Q60" s="132"/>
      <c r="R60" s="37">
        <f t="shared" si="8"/>
        <v>10</v>
      </c>
      <c r="S60" s="103">
        <f t="shared" si="9"/>
        <v>571.3000000000001</v>
      </c>
    </row>
    <row r="61" spans="1:19" s="136" customFormat="1" ht="15">
      <c r="A61" s="8">
        <v>7</v>
      </c>
      <c r="B61" s="19">
        <v>277217151</v>
      </c>
      <c r="C61" s="163" t="s">
        <v>139</v>
      </c>
      <c r="D61" s="158" t="s">
        <v>110</v>
      </c>
      <c r="E61" s="158" t="s">
        <v>9</v>
      </c>
      <c r="F61" s="160">
        <v>0</v>
      </c>
      <c r="G61" s="158">
        <v>10</v>
      </c>
      <c r="H61" s="158" t="s">
        <v>92</v>
      </c>
      <c r="I61" s="158" t="s">
        <v>128</v>
      </c>
      <c r="J61" s="153">
        <f t="shared" si="6"/>
        <v>0</v>
      </c>
      <c r="K61" s="153"/>
      <c r="L61" s="154">
        <v>32.54</v>
      </c>
      <c r="M61" s="119">
        <f t="shared" si="7"/>
        <v>0</v>
      </c>
      <c r="N61" s="165" t="s">
        <v>129</v>
      </c>
      <c r="O61" s="85"/>
      <c r="P61" s="132">
        <v>10</v>
      </c>
      <c r="Q61" s="132"/>
      <c r="R61" s="37">
        <f t="shared" si="8"/>
        <v>10</v>
      </c>
      <c r="S61" s="103">
        <f t="shared" si="9"/>
        <v>325.4</v>
      </c>
    </row>
    <row r="62" spans="1:19" s="136" customFormat="1" ht="15">
      <c r="A62" s="8">
        <v>8</v>
      </c>
      <c r="B62" s="19">
        <v>130093</v>
      </c>
      <c r="C62" s="163" t="s">
        <v>140</v>
      </c>
      <c r="D62" s="158" t="s">
        <v>110</v>
      </c>
      <c r="E62" s="158" t="s">
        <v>9</v>
      </c>
      <c r="F62" s="160">
        <v>0</v>
      </c>
      <c r="G62" s="158">
        <v>200</v>
      </c>
      <c r="H62" s="158" t="s">
        <v>92</v>
      </c>
      <c r="I62" s="158" t="s">
        <v>128</v>
      </c>
      <c r="J62" s="153">
        <f t="shared" si="6"/>
        <v>0</v>
      </c>
      <c r="K62" s="153"/>
      <c r="L62" s="154">
        <v>0.56</v>
      </c>
      <c r="M62" s="119">
        <f t="shared" si="7"/>
        <v>0</v>
      </c>
      <c r="N62" s="165" t="s">
        <v>129</v>
      </c>
      <c r="O62" s="85"/>
      <c r="P62" s="132">
        <v>200</v>
      </c>
      <c r="Q62" s="132"/>
      <c r="R62" s="37">
        <f t="shared" si="8"/>
        <v>200</v>
      </c>
      <c r="S62" s="103">
        <f t="shared" si="9"/>
        <v>112.00000000000001</v>
      </c>
    </row>
    <row r="63" spans="1:19" s="136" customFormat="1" ht="15">
      <c r="A63" s="8">
        <v>9</v>
      </c>
      <c r="B63" s="19">
        <v>279276322</v>
      </c>
      <c r="C63" s="163" t="s">
        <v>141</v>
      </c>
      <c r="D63" s="158" t="s">
        <v>110</v>
      </c>
      <c r="E63" s="158" t="s">
        <v>9</v>
      </c>
      <c r="F63" s="160">
        <v>0</v>
      </c>
      <c r="G63" s="158">
        <v>6</v>
      </c>
      <c r="H63" s="158" t="s">
        <v>92</v>
      </c>
      <c r="I63" s="158" t="s">
        <v>128</v>
      </c>
      <c r="J63" s="153">
        <f t="shared" si="6"/>
        <v>0</v>
      </c>
      <c r="K63" s="153"/>
      <c r="L63" s="154">
        <v>107.47</v>
      </c>
      <c r="M63" s="119">
        <f t="shared" si="7"/>
        <v>0</v>
      </c>
      <c r="N63" s="165" t="s">
        <v>129</v>
      </c>
      <c r="O63" s="85"/>
      <c r="P63" s="132">
        <v>6</v>
      </c>
      <c r="Q63" s="132"/>
      <c r="R63" s="37">
        <f t="shared" si="8"/>
        <v>6</v>
      </c>
      <c r="S63" s="103">
        <f t="shared" si="9"/>
        <v>644.8199999999999</v>
      </c>
    </row>
    <row r="64" spans="1:19" s="136" customFormat="1" ht="15">
      <c r="A64" s="8">
        <v>10</v>
      </c>
      <c r="B64" s="19">
        <v>2987115671</v>
      </c>
      <c r="C64" s="163" t="s">
        <v>142</v>
      </c>
      <c r="D64" s="158" t="s">
        <v>110</v>
      </c>
      <c r="E64" s="158" t="s">
        <v>9</v>
      </c>
      <c r="F64" s="160">
        <v>0</v>
      </c>
      <c r="G64" s="158">
        <v>5</v>
      </c>
      <c r="H64" s="158" t="s">
        <v>92</v>
      </c>
      <c r="I64" s="158" t="s">
        <v>128</v>
      </c>
      <c r="J64" s="153">
        <f t="shared" si="6"/>
        <v>0</v>
      </c>
      <c r="K64" s="153"/>
      <c r="L64" s="154">
        <v>118.08</v>
      </c>
      <c r="M64" s="119">
        <f t="shared" si="7"/>
        <v>0</v>
      </c>
      <c r="N64" s="165" t="s">
        <v>129</v>
      </c>
      <c r="O64" s="85"/>
      <c r="P64" s="132">
        <v>5</v>
      </c>
      <c r="Q64" s="132"/>
      <c r="R64" s="37">
        <f t="shared" si="8"/>
        <v>5</v>
      </c>
      <c r="S64" s="103">
        <f t="shared" si="9"/>
        <v>590.4</v>
      </c>
    </row>
    <row r="65" spans="1:19" s="136" customFormat="1" ht="15">
      <c r="A65" s="8">
        <v>11</v>
      </c>
      <c r="B65" s="19">
        <v>401109</v>
      </c>
      <c r="C65" s="163" t="s">
        <v>143</v>
      </c>
      <c r="D65" s="158" t="s">
        <v>110</v>
      </c>
      <c r="E65" s="158" t="s">
        <v>9</v>
      </c>
      <c r="F65" s="160">
        <v>0</v>
      </c>
      <c r="G65" s="158">
        <v>17</v>
      </c>
      <c r="H65" s="158" t="s">
        <v>92</v>
      </c>
      <c r="I65" s="158" t="s">
        <v>128</v>
      </c>
      <c r="J65" s="153">
        <f t="shared" si="6"/>
        <v>0</v>
      </c>
      <c r="K65" s="153"/>
      <c r="L65" s="154">
        <v>255.42</v>
      </c>
      <c r="M65" s="119">
        <f t="shared" si="7"/>
        <v>0</v>
      </c>
      <c r="N65" s="165" t="s">
        <v>129</v>
      </c>
      <c r="O65" s="85"/>
      <c r="P65" s="132">
        <v>17</v>
      </c>
      <c r="Q65" s="132"/>
      <c r="R65" s="37">
        <f t="shared" si="8"/>
        <v>17</v>
      </c>
      <c r="S65" s="103">
        <f t="shared" si="9"/>
        <v>4342.139999999999</v>
      </c>
    </row>
    <row r="66" spans="1:19" s="136" customFormat="1" ht="15">
      <c r="A66" s="8">
        <v>12</v>
      </c>
      <c r="B66" s="19">
        <v>89785452</v>
      </c>
      <c r="C66" s="163" t="s">
        <v>144</v>
      </c>
      <c r="D66" s="158" t="s">
        <v>110</v>
      </c>
      <c r="E66" s="158" t="s">
        <v>9</v>
      </c>
      <c r="F66" s="160">
        <v>0</v>
      </c>
      <c r="G66" s="158">
        <v>5</v>
      </c>
      <c r="H66" s="158" t="s">
        <v>92</v>
      </c>
      <c r="I66" s="158" t="s">
        <v>128</v>
      </c>
      <c r="J66" s="153">
        <f t="shared" si="6"/>
        <v>0</v>
      </c>
      <c r="K66" s="153"/>
      <c r="L66" s="154">
        <v>192.05</v>
      </c>
      <c r="M66" s="119">
        <f t="shared" si="7"/>
        <v>0</v>
      </c>
      <c r="N66" s="165" t="s">
        <v>129</v>
      </c>
      <c r="O66" s="85"/>
      <c r="P66" s="132">
        <v>5</v>
      </c>
      <c r="Q66" s="132"/>
      <c r="R66" s="37">
        <f t="shared" si="8"/>
        <v>5</v>
      </c>
      <c r="S66" s="103">
        <f t="shared" si="9"/>
        <v>960.25</v>
      </c>
    </row>
    <row r="67" spans="1:19" s="136" customFormat="1" ht="15">
      <c r="A67" s="8">
        <v>13</v>
      </c>
      <c r="B67" s="19">
        <v>414993</v>
      </c>
      <c r="C67" s="163" t="s">
        <v>145</v>
      </c>
      <c r="D67" s="158" t="s">
        <v>110</v>
      </c>
      <c r="E67" s="158" t="s">
        <v>9</v>
      </c>
      <c r="F67" s="160">
        <v>0</v>
      </c>
      <c r="G67" s="158">
        <v>15</v>
      </c>
      <c r="H67" s="158" t="s">
        <v>92</v>
      </c>
      <c r="I67" s="158" t="s">
        <v>128</v>
      </c>
      <c r="J67" s="153">
        <f t="shared" si="6"/>
        <v>0</v>
      </c>
      <c r="K67" s="153"/>
      <c r="L67" s="154">
        <v>63.17</v>
      </c>
      <c r="M67" s="119">
        <f t="shared" si="7"/>
        <v>0</v>
      </c>
      <c r="N67" s="165" t="s">
        <v>129</v>
      </c>
      <c r="O67" s="85"/>
      <c r="P67" s="132">
        <v>15</v>
      </c>
      <c r="Q67" s="132"/>
      <c r="R67" s="37">
        <f t="shared" si="8"/>
        <v>15</v>
      </c>
      <c r="S67" s="103">
        <f t="shared" si="9"/>
        <v>947.5500000000001</v>
      </c>
    </row>
    <row r="68" spans="1:19" s="136" customFormat="1" ht="15">
      <c r="A68" s="8">
        <v>14</v>
      </c>
      <c r="B68" s="19">
        <v>366047590</v>
      </c>
      <c r="C68" s="163" t="s">
        <v>146</v>
      </c>
      <c r="D68" s="158" t="s">
        <v>110</v>
      </c>
      <c r="E68" s="158" t="s">
        <v>9</v>
      </c>
      <c r="F68" s="160">
        <v>0</v>
      </c>
      <c r="G68" s="158">
        <v>10</v>
      </c>
      <c r="H68" s="158" t="s">
        <v>92</v>
      </c>
      <c r="I68" s="158" t="s">
        <v>128</v>
      </c>
      <c r="J68" s="153">
        <f t="shared" si="6"/>
        <v>0</v>
      </c>
      <c r="K68" s="153"/>
      <c r="L68" s="154">
        <v>29</v>
      </c>
      <c r="M68" s="119">
        <f t="shared" si="7"/>
        <v>0</v>
      </c>
      <c r="N68" s="165" t="s">
        <v>129</v>
      </c>
      <c r="O68" s="85"/>
      <c r="P68" s="132">
        <v>10</v>
      </c>
      <c r="Q68" s="132"/>
      <c r="R68" s="37">
        <f t="shared" si="8"/>
        <v>10</v>
      </c>
      <c r="S68" s="103">
        <f t="shared" si="9"/>
        <v>290</v>
      </c>
    </row>
    <row r="69" spans="1:19" s="136" customFormat="1" ht="15">
      <c r="A69" s="8">
        <v>15</v>
      </c>
      <c r="B69" s="19">
        <v>30932822</v>
      </c>
      <c r="C69" s="163" t="s">
        <v>147</v>
      </c>
      <c r="D69" s="158" t="s">
        <v>110</v>
      </c>
      <c r="E69" s="158" t="s">
        <v>9</v>
      </c>
      <c r="F69" s="160">
        <v>0</v>
      </c>
      <c r="G69" s="158">
        <v>20</v>
      </c>
      <c r="H69" s="158" t="s">
        <v>92</v>
      </c>
      <c r="I69" s="158" t="s">
        <v>128</v>
      </c>
      <c r="J69" s="153">
        <f t="shared" si="6"/>
        <v>0</v>
      </c>
      <c r="K69" s="153"/>
      <c r="L69" s="154">
        <v>10.18</v>
      </c>
      <c r="M69" s="119">
        <f t="shared" si="7"/>
        <v>0</v>
      </c>
      <c r="N69" s="165" t="s">
        <v>129</v>
      </c>
      <c r="O69" s="85"/>
      <c r="P69" s="132">
        <v>20</v>
      </c>
      <c r="Q69" s="132"/>
      <c r="R69" s="37">
        <f t="shared" si="8"/>
        <v>20</v>
      </c>
      <c r="S69" s="103">
        <f t="shared" si="9"/>
        <v>203.6</v>
      </c>
    </row>
    <row r="70" spans="1:19" s="136" customFormat="1" ht="15">
      <c r="A70" s="8">
        <v>16</v>
      </c>
      <c r="B70" s="19">
        <v>200973</v>
      </c>
      <c r="C70" s="163" t="s">
        <v>148</v>
      </c>
      <c r="D70" s="158" t="s">
        <v>110</v>
      </c>
      <c r="E70" s="158" t="s">
        <v>9</v>
      </c>
      <c r="F70" s="160">
        <v>0</v>
      </c>
      <c r="G70" s="158">
        <v>25</v>
      </c>
      <c r="H70" s="158" t="s">
        <v>92</v>
      </c>
      <c r="I70" s="158" t="s">
        <v>128</v>
      </c>
      <c r="J70" s="153">
        <f t="shared" si="6"/>
        <v>0</v>
      </c>
      <c r="K70" s="153"/>
      <c r="L70" s="154">
        <v>65.14</v>
      </c>
      <c r="M70" s="119">
        <f t="shared" si="7"/>
        <v>0</v>
      </c>
      <c r="N70" s="165" t="s">
        <v>160</v>
      </c>
      <c r="O70" s="85"/>
      <c r="P70" s="132">
        <v>25</v>
      </c>
      <c r="Q70" s="132"/>
      <c r="R70" s="37">
        <f t="shared" si="8"/>
        <v>25</v>
      </c>
      <c r="S70" s="103">
        <f t="shared" si="9"/>
        <v>1628.5</v>
      </c>
    </row>
    <row r="71" spans="1:19" s="136" customFormat="1" ht="15">
      <c r="A71" s="8">
        <v>17</v>
      </c>
      <c r="B71" s="19">
        <v>309077915</v>
      </c>
      <c r="C71" s="163" t="s">
        <v>149</v>
      </c>
      <c r="D71" s="158" t="s">
        <v>110</v>
      </c>
      <c r="E71" s="158" t="s">
        <v>9</v>
      </c>
      <c r="F71" s="160">
        <v>0</v>
      </c>
      <c r="G71" s="158">
        <v>10</v>
      </c>
      <c r="H71" s="158" t="s">
        <v>92</v>
      </c>
      <c r="I71" s="158" t="s">
        <v>128</v>
      </c>
      <c r="J71" s="153">
        <f t="shared" si="6"/>
        <v>0</v>
      </c>
      <c r="K71" s="153"/>
      <c r="L71" s="154">
        <v>142.21</v>
      </c>
      <c r="M71" s="119">
        <f t="shared" si="7"/>
        <v>0</v>
      </c>
      <c r="N71" s="165" t="s">
        <v>129</v>
      </c>
      <c r="O71" s="85"/>
      <c r="P71" s="132">
        <v>10</v>
      </c>
      <c r="Q71" s="132"/>
      <c r="R71" s="37">
        <f t="shared" si="8"/>
        <v>10</v>
      </c>
      <c r="S71" s="103">
        <f t="shared" si="9"/>
        <v>1422.1000000000001</v>
      </c>
    </row>
    <row r="72" spans="1:19" s="136" customFormat="1" ht="15">
      <c r="A72" s="8">
        <v>18</v>
      </c>
      <c r="B72" s="19">
        <v>220955</v>
      </c>
      <c r="C72" s="163" t="s">
        <v>150</v>
      </c>
      <c r="D72" s="158" t="s">
        <v>110</v>
      </c>
      <c r="E72" s="158" t="s">
        <v>9</v>
      </c>
      <c r="F72" s="160">
        <v>0</v>
      </c>
      <c r="G72" s="158">
        <v>20</v>
      </c>
      <c r="H72" s="158" t="s">
        <v>92</v>
      </c>
      <c r="I72" s="158" t="s">
        <v>128</v>
      </c>
      <c r="J72" s="153">
        <f t="shared" si="6"/>
        <v>0</v>
      </c>
      <c r="K72" s="153"/>
      <c r="L72" s="154">
        <v>2.94</v>
      </c>
      <c r="M72" s="119">
        <f t="shared" si="7"/>
        <v>0</v>
      </c>
      <c r="N72" s="165" t="s">
        <v>129</v>
      </c>
      <c r="O72" s="85"/>
      <c r="P72" s="132">
        <v>20</v>
      </c>
      <c r="Q72" s="132"/>
      <c r="R72" s="37">
        <f t="shared" si="8"/>
        <v>20</v>
      </c>
      <c r="S72" s="103">
        <f t="shared" si="9"/>
        <v>58.8</v>
      </c>
    </row>
    <row r="73" spans="1:19" s="136" customFormat="1" ht="15">
      <c r="A73" s="8">
        <v>19</v>
      </c>
      <c r="B73" s="19">
        <v>220956</v>
      </c>
      <c r="C73" s="163" t="s">
        <v>151</v>
      </c>
      <c r="D73" s="158" t="s">
        <v>110</v>
      </c>
      <c r="E73" s="158" t="s">
        <v>9</v>
      </c>
      <c r="F73" s="160">
        <v>0</v>
      </c>
      <c r="G73" s="158">
        <v>20</v>
      </c>
      <c r="H73" s="158" t="s">
        <v>92</v>
      </c>
      <c r="I73" s="158" t="s">
        <v>128</v>
      </c>
      <c r="J73" s="153">
        <f t="shared" si="6"/>
        <v>0</v>
      </c>
      <c r="K73" s="153"/>
      <c r="L73" s="154">
        <v>2.94</v>
      </c>
      <c r="M73" s="119">
        <f t="shared" si="7"/>
        <v>0</v>
      </c>
      <c r="N73" s="165" t="s">
        <v>129</v>
      </c>
      <c r="O73" s="85"/>
      <c r="P73" s="132">
        <v>20</v>
      </c>
      <c r="Q73" s="132"/>
      <c r="R73" s="37">
        <f t="shared" si="8"/>
        <v>20</v>
      </c>
      <c r="S73" s="103">
        <f t="shared" si="9"/>
        <v>58.8</v>
      </c>
    </row>
    <row r="74" spans="1:19" s="136" customFormat="1" ht="15">
      <c r="A74" s="8">
        <v>20</v>
      </c>
      <c r="B74" s="19">
        <v>220958</v>
      </c>
      <c r="C74" s="163" t="s">
        <v>152</v>
      </c>
      <c r="D74" s="158" t="s">
        <v>110</v>
      </c>
      <c r="E74" s="158" t="s">
        <v>9</v>
      </c>
      <c r="F74" s="160">
        <v>0</v>
      </c>
      <c r="G74" s="158">
        <v>20</v>
      </c>
      <c r="H74" s="158" t="s">
        <v>92</v>
      </c>
      <c r="I74" s="158" t="s">
        <v>128</v>
      </c>
      <c r="J74" s="153">
        <f t="shared" si="6"/>
        <v>0</v>
      </c>
      <c r="K74" s="153"/>
      <c r="L74" s="154">
        <v>2.94</v>
      </c>
      <c r="M74" s="119">
        <f t="shared" si="7"/>
        <v>0</v>
      </c>
      <c r="N74" s="165" t="s">
        <v>129</v>
      </c>
      <c r="O74" s="85"/>
      <c r="P74" s="132">
        <v>20</v>
      </c>
      <c r="Q74" s="132"/>
      <c r="R74" s="37">
        <f t="shared" si="8"/>
        <v>20</v>
      </c>
      <c r="S74" s="103">
        <f t="shared" si="9"/>
        <v>58.8</v>
      </c>
    </row>
    <row r="75" spans="1:19" s="136" customFormat="1" ht="15">
      <c r="A75" s="8">
        <v>21</v>
      </c>
      <c r="B75" s="19">
        <v>3185112353</v>
      </c>
      <c r="C75" s="163" t="s">
        <v>153</v>
      </c>
      <c r="D75" s="158" t="s">
        <v>110</v>
      </c>
      <c r="E75" s="158" t="s">
        <v>9</v>
      </c>
      <c r="F75" s="160">
        <v>0</v>
      </c>
      <c r="G75" s="158">
        <v>1</v>
      </c>
      <c r="H75" s="158" t="s">
        <v>92</v>
      </c>
      <c r="I75" s="158" t="s">
        <v>128</v>
      </c>
      <c r="J75" s="153">
        <f t="shared" si="6"/>
        <v>0</v>
      </c>
      <c r="K75" s="153"/>
      <c r="L75" s="154">
        <v>33.78</v>
      </c>
      <c r="M75" s="119">
        <f t="shared" si="7"/>
        <v>0</v>
      </c>
      <c r="N75" s="165" t="s">
        <v>129</v>
      </c>
      <c r="O75" s="85"/>
      <c r="P75" s="132">
        <v>1</v>
      </c>
      <c r="Q75" s="132"/>
      <c r="R75" s="37">
        <f t="shared" si="8"/>
        <v>1</v>
      </c>
      <c r="S75" s="103">
        <f t="shared" si="9"/>
        <v>33.78</v>
      </c>
    </row>
    <row r="76" spans="1:19" s="136" customFormat="1" ht="15">
      <c r="A76" s="8">
        <v>22</v>
      </c>
      <c r="B76" s="19">
        <v>3185112354</v>
      </c>
      <c r="C76" s="163" t="s">
        <v>154</v>
      </c>
      <c r="D76" s="158" t="s">
        <v>110</v>
      </c>
      <c r="E76" s="158" t="s">
        <v>9</v>
      </c>
      <c r="F76" s="160">
        <v>0</v>
      </c>
      <c r="G76" s="158">
        <v>1</v>
      </c>
      <c r="H76" s="158" t="s">
        <v>92</v>
      </c>
      <c r="I76" s="158" t="s">
        <v>128</v>
      </c>
      <c r="J76" s="153">
        <f t="shared" si="6"/>
        <v>0</v>
      </c>
      <c r="K76" s="153"/>
      <c r="L76" s="154">
        <v>33.78</v>
      </c>
      <c r="M76" s="119">
        <f t="shared" si="7"/>
        <v>0</v>
      </c>
      <c r="N76" s="165" t="s">
        <v>129</v>
      </c>
      <c r="O76" s="85"/>
      <c r="P76" s="132">
        <v>1</v>
      </c>
      <c r="Q76" s="132"/>
      <c r="R76" s="37">
        <f t="shared" si="8"/>
        <v>1</v>
      </c>
      <c r="S76" s="103">
        <f t="shared" si="9"/>
        <v>33.78</v>
      </c>
    </row>
    <row r="77" spans="1:19" s="136" customFormat="1" ht="15">
      <c r="A77" s="8">
        <v>23</v>
      </c>
      <c r="B77" s="19">
        <v>318577558</v>
      </c>
      <c r="C77" s="163" t="s">
        <v>155</v>
      </c>
      <c r="D77" s="158" t="s">
        <v>110</v>
      </c>
      <c r="E77" s="158" t="s">
        <v>9</v>
      </c>
      <c r="F77" s="160">
        <v>0</v>
      </c>
      <c r="G77" s="158">
        <v>100</v>
      </c>
      <c r="H77" s="158" t="s">
        <v>92</v>
      </c>
      <c r="I77" s="158" t="s">
        <v>128</v>
      </c>
      <c r="J77" s="153">
        <f t="shared" si="6"/>
        <v>0</v>
      </c>
      <c r="K77" s="153"/>
      <c r="L77" s="154">
        <v>42.9</v>
      </c>
      <c r="M77" s="119">
        <f t="shared" si="7"/>
        <v>0</v>
      </c>
      <c r="N77" s="165" t="s">
        <v>129</v>
      </c>
      <c r="O77" s="85"/>
      <c r="P77" s="132">
        <v>100</v>
      </c>
      <c r="Q77" s="132"/>
      <c r="R77" s="37">
        <f t="shared" si="8"/>
        <v>100</v>
      </c>
      <c r="S77" s="103">
        <f t="shared" si="9"/>
        <v>4290</v>
      </c>
    </row>
    <row r="78" spans="1:19" s="136" customFormat="1" ht="15">
      <c r="A78" s="8">
        <v>24</v>
      </c>
      <c r="B78" s="19">
        <v>3274127661</v>
      </c>
      <c r="C78" s="163" t="s">
        <v>156</v>
      </c>
      <c r="D78" s="158" t="s">
        <v>110</v>
      </c>
      <c r="E78" s="158" t="s">
        <v>9</v>
      </c>
      <c r="F78" s="160">
        <v>0</v>
      </c>
      <c r="G78" s="158">
        <v>15</v>
      </c>
      <c r="H78" s="158" t="s">
        <v>92</v>
      </c>
      <c r="I78" s="158" t="s">
        <v>128</v>
      </c>
      <c r="J78" s="153">
        <f t="shared" si="6"/>
        <v>0</v>
      </c>
      <c r="K78" s="153"/>
      <c r="L78" s="154">
        <v>82.79</v>
      </c>
      <c r="M78" s="119">
        <f t="shared" si="7"/>
        <v>0</v>
      </c>
      <c r="N78" s="165" t="s">
        <v>129</v>
      </c>
      <c r="O78" s="85"/>
      <c r="P78" s="132">
        <v>15</v>
      </c>
      <c r="Q78" s="132"/>
      <c r="R78" s="37">
        <f t="shared" si="8"/>
        <v>15</v>
      </c>
      <c r="S78" s="103">
        <f t="shared" si="9"/>
        <v>1241.8500000000001</v>
      </c>
    </row>
    <row r="79" spans="1:19" s="136" customFormat="1" ht="15">
      <c r="A79" s="8">
        <v>25</v>
      </c>
      <c r="B79" s="19">
        <v>352161666</v>
      </c>
      <c r="C79" s="163" t="s">
        <v>157</v>
      </c>
      <c r="D79" s="158" t="s">
        <v>110</v>
      </c>
      <c r="E79" s="158" t="s">
        <v>9</v>
      </c>
      <c r="F79" s="160">
        <v>0</v>
      </c>
      <c r="G79" s="158">
        <v>1</v>
      </c>
      <c r="H79" s="158" t="s">
        <v>92</v>
      </c>
      <c r="I79" s="158" t="s">
        <v>159</v>
      </c>
      <c r="J79" s="153">
        <f t="shared" si="6"/>
        <v>0</v>
      </c>
      <c r="K79" s="153"/>
      <c r="L79" s="154">
        <v>1270.21</v>
      </c>
      <c r="M79" s="119">
        <f t="shared" si="7"/>
        <v>0</v>
      </c>
      <c r="N79" s="165" t="s">
        <v>129</v>
      </c>
      <c r="O79" s="85"/>
      <c r="P79" s="132">
        <v>1</v>
      </c>
      <c r="Q79" s="132"/>
      <c r="R79" s="37">
        <f t="shared" si="8"/>
        <v>1</v>
      </c>
      <c r="S79" s="103">
        <f t="shared" si="9"/>
        <v>1270.21</v>
      </c>
    </row>
    <row r="80" spans="1:19" s="136" customFormat="1" ht="15">
      <c r="A80" s="8">
        <v>26</v>
      </c>
      <c r="B80" s="19">
        <v>3222139205</v>
      </c>
      <c r="C80" s="163" t="s">
        <v>158</v>
      </c>
      <c r="D80" s="158" t="s">
        <v>110</v>
      </c>
      <c r="E80" s="158" t="s">
        <v>9</v>
      </c>
      <c r="F80" s="160">
        <v>0</v>
      </c>
      <c r="G80" s="158">
        <v>10</v>
      </c>
      <c r="H80" s="158" t="s">
        <v>92</v>
      </c>
      <c r="I80" s="158" t="s">
        <v>128</v>
      </c>
      <c r="J80" s="153">
        <f t="shared" si="6"/>
        <v>0</v>
      </c>
      <c r="K80" s="153"/>
      <c r="L80" s="154">
        <v>5.69</v>
      </c>
      <c r="M80" s="119">
        <f t="shared" si="7"/>
        <v>0</v>
      </c>
      <c r="N80" s="165" t="s">
        <v>129</v>
      </c>
      <c r="O80" s="85"/>
      <c r="P80" s="132">
        <v>10</v>
      </c>
      <c r="Q80" s="132"/>
      <c r="R80" s="37">
        <f t="shared" si="8"/>
        <v>10</v>
      </c>
      <c r="S80" s="103">
        <f t="shared" si="9"/>
        <v>56.900000000000006</v>
      </c>
    </row>
    <row r="81" spans="1:19" ht="15">
      <c r="A81" s="8">
        <v>27</v>
      </c>
      <c r="B81" s="145" t="s">
        <v>77</v>
      </c>
      <c r="C81" s="146" t="s">
        <v>80</v>
      </c>
      <c r="D81" s="2" t="s">
        <v>79</v>
      </c>
      <c r="E81" s="2" t="s">
        <v>9</v>
      </c>
      <c r="F81" s="147">
        <v>150</v>
      </c>
      <c r="G81" s="148"/>
      <c r="H81" s="148" t="s">
        <v>92</v>
      </c>
      <c r="I81" s="148"/>
      <c r="J81" s="149">
        <f>F81+G81-R81</f>
        <v>110</v>
      </c>
      <c r="K81" s="88">
        <v>150</v>
      </c>
      <c r="L81" s="65">
        <v>153.72</v>
      </c>
      <c r="M81" s="150">
        <f>J81*L81</f>
        <v>16909.2</v>
      </c>
      <c r="N81" s="84" t="s">
        <v>106</v>
      </c>
      <c r="O81" s="116">
        <v>30</v>
      </c>
      <c r="P81" s="131">
        <v>10</v>
      </c>
      <c r="Q81" s="151"/>
      <c r="R81" s="37">
        <f t="shared" si="8"/>
        <v>40</v>
      </c>
      <c r="S81" s="152">
        <f>R81*L81</f>
        <v>6148.8</v>
      </c>
    </row>
    <row r="82" spans="1:19" ht="15.75" thickBot="1">
      <c r="A82" s="8">
        <v>28</v>
      </c>
      <c r="B82" s="93" t="s">
        <v>78</v>
      </c>
      <c r="C82" s="94" t="s">
        <v>81</v>
      </c>
      <c r="D82" s="23" t="s">
        <v>79</v>
      </c>
      <c r="E82" s="23" t="s">
        <v>9</v>
      </c>
      <c r="F82" s="23">
        <v>35</v>
      </c>
      <c r="G82" s="23"/>
      <c r="H82" s="23" t="s">
        <v>92</v>
      </c>
      <c r="I82" s="23"/>
      <c r="J82" s="56">
        <f>F82+G82-R82</f>
        <v>35</v>
      </c>
      <c r="K82" s="23">
        <v>3</v>
      </c>
      <c r="L82" s="74">
        <v>195.89</v>
      </c>
      <c r="M82" s="70">
        <f>J82*L82</f>
        <v>6856.15</v>
      </c>
      <c r="N82" s="67" t="s">
        <v>107</v>
      </c>
      <c r="O82" s="25"/>
      <c r="P82" s="26"/>
      <c r="Q82" s="95"/>
      <c r="R82" s="37">
        <f t="shared" si="8"/>
        <v>0</v>
      </c>
      <c r="S82" s="106">
        <f>R82*L82</f>
        <v>0</v>
      </c>
    </row>
    <row r="83" spans="1:19" ht="15.75" thickBot="1">
      <c r="A83" s="244"/>
      <c r="B83" s="245"/>
      <c r="C83" s="63" t="s">
        <v>95</v>
      </c>
      <c r="D83" s="249" t="s">
        <v>36</v>
      </c>
      <c r="E83" s="250"/>
      <c r="F83" s="49">
        <f>SUM(F81:F82)</f>
        <v>185</v>
      </c>
      <c r="G83" s="49">
        <f>SUM(G81:G82)</f>
        <v>0</v>
      </c>
      <c r="H83" s="253"/>
      <c r="I83" s="254"/>
      <c r="J83" s="49">
        <f>SUM(J55:J82)</f>
        <v>145</v>
      </c>
      <c r="K83" s="49">
        <f>SUM(K55:K82)</f>
        <v>153</v>
      </c>
      <c r="L83" s="98" t="s">
        <v>69</v>
      </c>
      <c r="M83" s="68">
        <f>SUM(M81:M82)</f>
        <v>23765.35</v>
      </c>
      <c r="N83" s="112" t="s">
        <v>69</v>
      </c>
      <c r="O83" s="251" t="s">
        <v>90</v>
      </c>
      <c r="P83" s="257"/>
      <c r="Q83" s="252"/>
      <c r="R83" s="50">
        <f>SUM(R55:R82)</f>
        <v>599</v>
      </c>
      <c r="S83" s="62">
        <f>SUM(S55:S82)</f>
        <v>32356.01999999999</v>
      </c>
    </row>
    <row r="84" spans="1:19" ht="15">
      <c r="A84" s="1">
        <v>1</v>
      </c>
      <c r="B84" s="96" t="s">
        <v>69</v>
      </c>
      <c r="C84" s="97" t="s">
        <v>96</v>
      </c>
      <c r="D84" s="2" t="s">
        <v>94</v>
      </c>
      <c r="E84" s="2" t="s">
        <v>9</v>
      </c>
      <c r="F84" s="2">
        <v>0</v>
      </c>
      <c r="G84" s="2">
        <v>30</v>
      </c>
      <c r="H84" s="99" t="s">
        <v>93</v>
      </c>
      <c r="I84" s="2">
        <v>6307</v>
      </c>
      <c r="J84" s="56">
        <f aca="true" t="shared" si="10" ref="J84:J119">F84+G84-R84</f>
        <v>0</v>
      </c>
      <c r="K84" s="23">
        <v>0</v>
      </c>
      <c r="L84" s="74">
        <v>89.08</v>
      </c>
      <c r="M84" s="70">
        <f aca="true" t="shared" si="11" ref="M84:M119">J84*L84</f>
        <v>0</v>
      </c>
      <c r="N84" s="100" t="s">
        <v>104</v>
      </c>
      <c r="O84" s="116">
        <v>30</v>
      </c>
      <c r="P84" s="6"/>
      <c r="Q84" s="7"/>
      <c r="R84" s="37">
        <f t="shared" si="8"/>
        <v>30</v>
      </c>
      <c r="S84" s="103">
        <f aca="true" t="shared" si="12" ref="S84:S90">R84*L84</f>
        <v>2672.4</v>
      </c>
    </row>
    <row r="85" spans="1:19" ht="15">
      <c r="A85" s="1">
        <v>2</v>
      </c>
      <c r="B85" s="96" t="s">
        <v>69</v>
      </c>
      <c r="C85" s="97" t="s">
        <v>96</v>
      </c>
      <c r="D85" s="2" t="s">
        <v>94</v>
      </c>
      <c r="E85" s="2" t="s">
        <v>9</v>
      </c>
      <c r="F85" s="2">
        <v>0</v>
      </c>
      <c r="G85" s="2">
        <v>30</v>
      </c>
      <c r="H85" s="99" t="s">
        <v>93</v>
      </c>
      <c r="I85" s="2">
        <v>6307</v>
      </c>
      <c r="J85" s="56">
        <f t="shared" si="10"/>
        <v>0</v>
      </c>
      <c r="K85" s="23">
        <v>0</v>
      </c>
      <c r="L85" s="74">
        <v>89.08</v>
      </c>
      <c r="M85" s="70">
        <f>J85*L85</f>
        <v>0</v>
      </c>
      <c r="N85" s="66" t="s">
        <v>103</v>
      </c>
      <c r="O85" s="116">
        <v>30</v>
      </c>
      <c r="P85" s="6"/>
      <c r="Q85" s="7"/>
      <c r="R85" s="37">
        <f t="shared" si="8"/>
        <v>30</v>
      </c>
      <c r="S85" s="103">
        <f>R85*L85</f>
        <v>2672.4</v>
      </c>
    </row>
    <row r="86" spans="1:19" ht="15">
      <c r="A86" s="1"/>
      <c r="B86" s="96" t="s">
        <v>69</v>
      </c>
      <c r="C86" s="97" t="s">
        <v>96</v>
      </c>
      <c r="D86" s="2" t="s">
        <v>94</v>
      </c>
      <c r="E86" s="2" t="s">
        <v>9</v>
      </c>
      <c r="F86" s="2">
        <v>0</v>
      </c>
      <c r="G86" s="2">
        <v>2</v>
      </c>
      <c r="H86" s="99" t="s">
        <v>93</v>
      </c>
      <c r="I86" s="2">
        <v>6308</v>
      </c>
      <c r="J86" s="56">
        <f>F86+G86-R86</f>
        <v>0</v>
      </c>
      <c r="K86" s="23">
        <v>0</v>
      </c>
      <c r="L86" s="74">
        <v>89.08</v>
      </c>
      <c r="M86" s="70">
        <f>J86*L86</f>
        <v>0</v>
      </c>
      <c r="N86" s="66" t="s">
        <v>108</v>
      </c>
      <c r="O86" s="116">
        <v>2</v>
      </c>
      <c r="P86" s="6"/>
      <c r="Q86" s="7"/>
      <c r="R86" s="37">
        <f t="shared" si="8"/>
        <v>2</v>
      </c>
      <c r="S86" s="103">
        <f>R86*L86</f>
        <v>178.16</v>
      </c>
    </row>
    <row r="87" spans="1:19" ht="15">
      <c r="A87" s="1">
        <v>3</v>
      </c>
      <c r="B87" s="96" t="s">
        <v>69</v>
      </c>
      <c r="C87" s="97" t="s">
        <v>96</v>
      </c>
      <c r="D87" s="2" t="s">
        <v>94</v>
      </c>
      <c r="E87" s="2" t="s">
        <v>9</v>
      </c>
      <c r="F87" s="2">
        <v>0</v>
      </c>
      <c r="G87" s="2">
        <v>36</v>
      </c>
      <c r="H87" s="99" t="s">
        <v>93</v>
      </c>
      <c r="I87" s="2">
        <v>6307</v>
      </c>
      <c r="J87" s="56">
        <f t="shared" si="10"/>
        <v>0</v>
      </c>
      <c r="K87" s="23">
        <v>0</v>
      </c>
      <c r="L87" s="74">
        <v>89.08</v>
      </c>
      <c r="M87" s="70">
        <f>J87*L87</f>
        <v>0</v>
      </c>
      <c r="N87" s="66" t="s">
        <v>105</v>
      </c>
      <c r="O87" s="116">
        <v>36</v>
      </c>
      <c r="P87" s="6"/>
      <c r="Q87" s="7"/>
      <c r="R87" s="37">
        <f t="shared" si="8"/>
        <v>36</v>
      </c>
      <c r="S87" s="103">
        <f>R87*L87</f>
        <v>3206.88</v>
      </c>
    </row>
    <row r="88" spans="1:19" ht="15">
      <c r="A88" s="8">
        <v>4</v>
      </c>
      <c r="B88" s="91" t="s">
        <v>69</v>
      </c>
      <c r="C88" s="92" t="s">
        <v>97</v>
      </c>
      <c r="D88" s="9" t="s">
        <v>94</v>
      </c>
      <c r="E88" s="9" t="s">
        <v>9</v>
      </c>
      <c r="F88" s="9">
        <v>0</v>
      </c>
      <c r="G88" s="9">
        <v>336</v>
      </c>
      <c r="H88" s="99" t="s">
        <v>93</v>
      </c>
      <c r="I88" s="2">
        <v>6307</v>
      </c>
      <c r="J88" s="56">
        <f t="shared" si="10"/>
        <v>336</v>
      </c>
      <c r="K88" s="23">
        <v>0</v>
      </c>
      <c r="L88" s="74">
        <v>4.99</v>
      </c>
      <c r="M88" s="70">
        <f t="shared" si="11"/>
        <v>1676.64</v>
      </c>
      <c r="N88" s="66" t="s">
        <v>100</v>
      </c>
      <c r="O88" s="12"/>
      <c r="P88" s="13"/>
      <c r="Q88" s="14"/>
      <c r="R88" s="37">
        <f t="shared" si="8"/>
        <v>0</v>
      </c>
      <c r="S88" s="103">
        <f t="shared" si="12"/>
        <v>0</v>
      </c>
    </row>
    <row r="89" spans="1:19" ht="15">
      <c r="A89" s="8">
        <v>5</v>
      </c>
      <c r="B89" s="91" t="s">
        <v>69</v>
      </c>
      <c r="C89" s="92" t="s">
        <v>98</v>
      </c>
      <c r="D89" s="9" t="s">
        <v>94</v>
      </c>
      <c r="E89" s="9" t="s">
        <v>9</v>
      </c>
      <c r="F89" s="9">
        <v>0</v>
      </c>
      <c r="G89" s="9">
        <v>96</v>
      </c>
      <c r="H89" s="99" t="s">
        <v>93</v>
      </c>
      <c r="I89" s="2">
        <v>6307</v>
      </c>
      <c r="J89" s="56">
        <f t="shared" si="10"/>
        <v>96</v>
      </c>
      <c r="K89" s="23">
        <v>0</v>
      </c>
      <c r="L89" s="74">
        <v>4.99</v>
      </c>
      <c r="M89" s="70">
        <f t="shared" si="11"/>
        <v>479.04</v>
      </c>
      <c r="N89" s="66" t="s">
        <v>100</v>
      </c>
      <c r="O89" s="12"/>
      <c r="P89" s="13"/>
      <c r="Q89" s="14"/>
      <c r="R89" s="37">
        <f t="shared" si="8"/>
        <v>0</v>
      </c>
      <c r="S89" s="103">
        <f t="shared" si="12"/>
        <v>0</v>
      </c>
    </row>
    <row r="90" spans="1:19" ht="15.75" thickBot="1">
      <c r="A90" s="30">
        <v>6</v>
      </c>
      <c r="B90" s="93" t="s">
        <v>69</v>
      </c>
      <c r="C90" s="94" t="s">
        <v>99</v>
      </c>
      <c r="D90" s="23" t="s">
        <v>94</v>
      </c>
      <c r="E90" s="23" t="s">
        <v>9</v>
      </c>
      <c r="F90" s="23">
        <v>0</v>
      </c>
      <c r="G90" s="23">
        <v>6</v>
      </c>
      <c r="H90" s="101" t="s">
        <v>93</v>
      </c>
      <c r="I90" s="88">
        <v>6307</v>
      </c>
      <c r="J90" s="56">
        <f t="shared" si="10"/>
        <v>6</v>
      </c>
      <c r="K90" s="23">
        <v>0</v>
      </c>
      <c r="L90" s="74">
        <v>9.6</v>
      </c>
      <c r="M90" s="74">
        <f t="shared" si="11"/>
        <v>57.599999999999994</v>
      </c>
      <c r="N90" s="67" t="s">
        <v>100</v>
      </c>
      <c r="O90" s="25"/>
      <c r="P90" s="26"/>
      <c r="Q90" s="27"/>
      <c r="R90" s="37">
        <f t="shared" si="8"/>
        <v>0</v>
      </c>
      <c r="S90" s="104">
        <f t="shared" si="12"/>
        <v>0</v>
      </c>
    </row>
    <row r="91" spans="1:19" ht="15.75" thickBot="1">
      <c r="A91" s="244"/>
      <c r="B91" s="245"/>
      <c r="C91" s="63" t="s">
        <v>118</v>
      </c>
      <c r="D91" s="249" t="s">
        <v>36</v>
      </c>
      <c r="E91" s="250"/>
      <c r="F91" s="121">
        <f>SUM(F84:F90)</f>
        <v>0</v>
      </c>
      <c r="G91" s="49">
        <f>SUM(G84:G90)</f>
        <v>536</v>
      </c>
      <c r="H91" s="253"/>
      <c r="I91" s="254"/>
      <c r="J91" s="49">
        <f>SUM(J84:J90)</f>
        <v>438</v>
      </c>
      <c r="K91" s="49">
        <f>SUM(K84:K90)</f>
        <v>0</v>
      </c>
      <c r="L91" s="98" t="s">
        <v>69</v>
      </c>
      <c r="M91" s="68">
        <f>SUM(M84:M90)</f>
        <v>2213.28</v>
      </c>
      <c r="N91" s="98" t="s">
        <v>69</v>
      </c>
      <c r="O91" s="251" t="s">
        <v>4</v>
      </c>
      <c r="P91" s="257"/>
      <c r="Q91" s="252"/>
      <c r="R91" s="50">
        <f>SUM(R84:R90)</f>
        <v>98</v>
      </c>
      <c r="S91" s="62">
        <f>SUM(S84:S90)</f>
        <v>8729.84</v>
      </c>
    </row>
    <row r="92" spans="1:19" ht="15">
      <c r="A92" s="1">
        <v>1</v>
      </c>
      <c r="B92" s="96" t="s">
        <v>69</v>
      </c>
      <c r="C92" s="122" t="s">
        <v>109</v>
      </c>
      <c r="D92" s="2" t="s">
        <v>110</v>
      </c>
      <c r="E92" s="9" t="s">
        <v>9</v>
      </c>
      <c r="F92" s="2">
        <v>50</v>
      </c>
      <c r="G92" s="2"/>
      <c r="H92" s="99"/>
      <c r="I92" s="2"/>
      <c r="J92" s="56">
        <f t="shared" si="10"/>
        <v>50</v>
      </c>
      <c r="K92" s="2" t="s">
        <v>69</v>
      </c>
      <c r="L92" s="65"/>
      <c r="M92" s="70">
        <f t="shared" si="11"/>
        <v>0</v>
      </c>
      <c r="N92" s="86" t="s">
        <v>117</v>
      </c>
      <c r="O92" s="29"/>
      <c r="P92" s="6"/>
      <c r="Q92" s="6"/>
      <c r="R92" s="37">
        <f t="shared" si="8"/>
        <v>0</v>
      </c>
      <c r="S92" s="103">
        <f aca="true" t="shared" si="13" ref="S92:S119">R92*L92</f>
        <v>0</v>
      </c>
    </row>
    <row r="93" spans="1:19" ht="15">
      <c r="A93" s="8">
        <v>2</v>
      </c>
      <c r="B93" s="91" t="s">
        <v>69</v>
      </c>
      <c r="C93" s="122" t="s">
        <v>111</v>
      </c>
      <c r="D93" s="9" t="s">
        <v>110</v>
      </c>
      <c r="E93" s="9" t="s">
        <v>9</v>
      </c>
      <c r="F93" s="9">
        <v>17</v>
      </c>
      <c r="G93" s="9"/>
      <c r="H93" s="118"/>
      <c r="I93" s="9"/>
      <c r="J93" s="56">
        <f t="shared" si="10"/>
        <v>17</v>
      </c>
      <c r="K93" s="9" t="s">
        <v>69</v>
      </c>
      <c r="L93" s="119"/>
      <c r="M93" s="70">
        <f t="shared" si="11"/>
        <v>0</v>
      </c>
      <c r="N93" s="66" t="s">
        <v>117</v>
      </c>
      <c r="O93" s="12"/>
      <c r="P93" s="13"/>
      <c r="Q93" s="13"/>
      <c r="R93" s="37">
        <f t="shared" si="8"/>
        <v>0</v>
      </c>
      <c r="S93" s="103">
        <f t="shared" si="13"/>
        <v>0</v>
      </c>
    </row>
    <row r="94" spans="1:19" ht="15">
      <c r="A94" s="8">
        <v>3</v>
      </c>
      <c r="B94" s="91" t="s">
        <v>69</v>
      </c>
      <c r="C94" s="122" t="s">
        <v>112</v>
      </c>
      <c r="D94" s="9" t="s">
        <v>110</v>
      </c>
      <c r="E94" s="9" t="s">
        <v>9</v>
      </c>
      <c r="F94" s="9">
        <v>0</v>
      </c>
      <c r="G94" s="9"/>
      <c r="H94" s="118"/>
      <c r="I94" s="9"/>
      <c r="J94" s="56">
        <f t="shared" si="10"/>
        <v>0</v>
      </c>
      <c r="K94" s="9" t="s">
        <v>69</v>
      </c>
      <c r="L94" s="119"/>
      <c r="M94" s="70">
        <f t="shared" si="11"/>
        <v>0</v>
      </c>
      <c r="N94" s="66" t="s">
        <v>117</v>
      </c>
      <c r="O94" s="12"/>
      <c r="P94" s="13"/>
      <c r="Q94" s="13"/>
      <c r="R94" s="37">
        <f t="shared" si="8"/>
        <v>0</v>
      </c>
      <c r="S94" s="103">
        <f t="shared" si="13"/>
        <v>0</v>
      </c>
    </row>
    <row r="95" spans="1:19" ht="15">
      <c r="A95" s="8">
        <v>4</v>
      </c>
      <c r="B95" s="91" t="s">
        <v>69</v>
      </c>
      <c r="C95" s="122" t="s">
        <v>113</v>
      </c>
      <c r="D95" s="9" t="s">
        <v>110</v>
      </c>
      <c r="E95" s="9" t="s">
        <v>9</v>
      </c>
      <c r="F95" s="9">
        <v>9</v>
      </c>
      <c r="G95" s="9"/>
      <c r="H95" s="118"/>
      <c r="I95" s="9"/>
      <c r="J95" s="56">
        <f t="shared" si="10"/>
        <v>9</v>
      </c>
      <c r="K95" s="9" t="s">
        <v>69</v>
      </c>
      <c r="L95" s="119"/>
      <c r="M95" s="70">
        <f t="shared" si="11"/>
        <v>0</v>
      </c>
      <c r="N95" s="66" t="s">
        <v>117</v>
      </c>
      <c r="O95" s="12"/>
      <c r="P95" s="13"/>
      <c r="Q95" s="13"/>
      <c r="R95" s="37">
        <f t="shared" si="8"/>
        <v>0</v>
      </c>
      <c r="S95" s="103">
        <f t="shared" si="13"/>
        <v>0</v>
      </c>
    </row>
    <row r="96" spans="1:19" ht="15">
      <c r="A96" s="8">
        <v>5</v>
      </c>
      <c r="B96" s="91" t="s">
        <v>69</v>
      </c>
      <c r="C96" s="122" t="s">
        <v>114</v>
      </c>
      <c r="D96" s="9" t="s">
        <v>110</v>
      </c>
      <c r="E96" s="9" t="s">
        <v>9</v>
      </c>
      <c r="F96" s="9">
        <v>13</v>
      </c>
      <c r="G96" s="9"/>
      <c r="H96" s="118"/>
      <c r="I96" s="9"/>
      <c r="J96" s="56">
        <f t="shared" si="10"/>
        <v>13</v>
      </c>
      <c r="K96" s="9" t="s">
        <v>69</v>
      </c>
      <c r="L96" s="119"/>
      <c r="M96" s="70">
        <f t="shared" si="11"/>
        <v>0</v>
      </c>
      <c r="N96" s="66" t="s">
        <v>117</v>
      </c>
      <c r="O96" s="12"/>
      <c r="P96" s="13"/>
      <c r="Q96" s="13"/>
      <c r="R96" s="37">
        <f t="shared" si="8"/>
        <v>0</v>
      </c>
      <c r="S96" s="103">
        <f t="shared" si="13"/>
        <v>0</v>
      </c>
    </row>
    <row r="97" spans="1:19" ht="15">
      <c r="A97" s="8">
        <v>6</v>
      </c>
      <c r="B97" s="91" t="s">
        <v>69</v>
      </c>
      <c r="C97" s="122" t="s">
        <v>115</v>
      </c>
      <c r="D97" s="9" t="s">
        <v>110</v>
      </c>
      <c r="E97" s="9" t="s">
        <v>9</v>
      </c>
      <c r="F97" s="9">
        <v>6</v>
      </c>
      <c r="G97" s="9"/>
      <c r="H97" s="118"/>
      <c r="I97" s="9"/>
      <c r="J97" s="56">
        <f t="shared" si="10"/>
        <v>6</v>
      </c>
      <c r="K97" s="9" t="s">
        <v>69</v>
      </c>
      <c r="L97" s="119"/>
      <c r="M97" s="70">
        <f t="shared" si="11"/>
        <v>0</v>
      </c>
      <c r="N97" s="66" t="s">
        <v>117</v>
      </c>
      <c r="O97" s="12"/>
      <c r="P97" s="13"/>
      <c r="Q97" s="13"/>
      <c r="R97" s="37">
        <f t="shared" si="8"/>
        <v>0</v>
      </c>
      <c r="S97" s="103">
        <f t="shared" si="13"/>
        <v>0</v>
      </c>
    </row>
    <row r="98" spans="1:19" ht="15">
      <c r="A98" s="8">
        <v>7</v>
      </c>
      <c r="B98" s="91" t="s">
        <v>69</v>
      </c>
      <c r="C98" s="122" t="s">
        <v>116</v>
      </c>
      <c r="D98" s="9" t="s">
        <v>110</v>
      </c>
      <c r="E98" s="9" t="s">
        <v>9</v>
      </c>
      <c r="F98" s="9">
        <v>10</v>
      </c>
      <c r="G98" s="9"/>
      <c r="H98" s="118"/>
      <c r="I98" s="9"/>
      <c r="J98" s="56">
        <f t="shared" si="10"/>
        <v>10</v>
      </c>
      <c r="K98" s="9" t="s">
        <v>69</v>
      </c>
      <c r="L98" s="120">
        <v>881.36</v>
      </c>
      <c r="M98" s="70">
        <f t="shared" si="11"/>
        <v>8813.6</v>
      </c>
      <c r="N98" s="66" t="s">
        <v>117</v>
      </c>
      <c r="O98" s="12"/>
      <c r="P98" s="13"/>
      <c r="Q98" s="13"/>
      <c r="R98" s="37">
        <f t="shared" si="8"/>
        <v>0</v>
      </c>
      <c r="S98" s="103">
        <f t="shared" si="13"/>
        <v>0</v>
      </c>
    </row>
    <row r="99" spans="1:19" ht="15">
      <c r="A99" s="8">
        <v>8</v>
      </c>
      <c r="B99" s="91" t="s">
        <v>69</v>
      </c>
      <c r="C99" s="129" t="s">
        <v>119</v>
      </c>
      <c r="D99" s="9" t="s">
        <v>110</v>
      </c>
      <c r="E99" s="9" t="s">
        <v>9</v>
      </c>
      <c r="F99" s="9">
        <v>30</v>
      </c>
      <c r="G99" s="9"/>
      <c r="H99" s="118"/>
      <c r="I99" s="9"/>
      <c r="J99" s="56">
        <f t="shared" si="10"/>
        <v>28</v>
      </c>
      <c r="K99" s="9" t="s">
        <v>69</v>
      </c>
      <c r="L99" s="120">
        <v>163.22</v>
      </c>
      <c r="M99" s="70">
        <f t="shared" si="11"/>
        <v>4570.16</v>
      </c>
      <c r="N99" s="66"/>
      <c r="O99" s="85">
        <v>1</v>
      </c>
      <c r="P99" s="85">
        <v>1</v>
      </c>
      <c r="Q99" s="13"/>
      <c r="R99" s="37">
        <f t="shared" si="8"/>
        <v>2</v>
      </c>
      <c r="S99" s="103">
        <f t="shared" si="13"/>
        <v>326.44</v>
      </c>
    </row>
    <row r="100" spans="1:19" ht="15">
      <c r="A100" s="8">
        <v>9</v>
      </c>
      <c r="B100" s="91" t="s">
        <v>69</v>
      </c>
      <c r="C100" s="122" t="s">
        <v>120</v>
      </c>
      <c r="D100" s="9" t="s">
        <v>110</v>
      </c>
      <c r="E100" s="9" t="s">
        <v>9</v>
      </c>
      <c r="F100" s="9">
        <v>15</v>
      </c>
      <c r="G100" s="9"/>
      <c r="H100" s="118"/>
      <c r="I100" s="9"/>
      <c r="J100" s="56">
        <f t="shared" si="10"/>
        <v>11</v>
      </c>
      <c r="K100" s="9" t="s">
        <v>69</v>
      </c>
      <c r="L100" s="120">
        <v>165.68</v>
      </c>
      <c r="M100" s="70">
        <f t="shared" si="11"/>
        <v>1822.48</v>
      </c>
      <c r="N100" s="66"/>
      <c r="O100" s="85">
        <v>1</v>
      </c>
      <c r="P100" s="85">
        <v>3</v>
      </c>
      <c r="Q100" s="13"/>
      <c r="R100" s="37">
        <f t="shared" si="8"/>
        <v>4</v>
      </c>
      <c r="S100" s="103">
        <f t="shared" si="13"/>
        <v>662.72</v>
      </c>
    </row>
    <row r="101" spans="1:19" ht="15" customHeight="1">
      <c r="A101" s="8">
        <v>10</v>
      </c>
      <c r="B101" s="91" t="s">
        <v>69</v>
      </c>
      <c r="C101" s="130" t="s">
        <v>121</v>
      </c>
      <c r="D101" s="9" t="s">
        <v>110</v>
      </c>
      <c r="E101" s="9" t="s">
        <v>9</v>
      </c>
      <c r="F101" s="9">
        <v>200</v>
      </c>
      <c r="G101" s="9"/>
      <c r="H101" s="118"/>
      <c r="I101" s="9"/>
      <c r="J101" s="56">
        <f t="shared" si="10"/>
        <v>198</v>
      </c>
      <c r="K101" s="9" t="s">
        <v>69</v>
      </c>
      <c r="L101" s="120">
        <v>1.56</v>
      </c>
      <c r="M101" s="70">
        <f t="shared" si="11"/>
        <v>308.88</v>
      </c>
      <c r="N101" s="66" t="s">
        <v>117</v>
      </c>
      <c r="O101" s="85">
        <v>2</v>
      </c>
      <c r="P101" s="132"/>
      <c r="Q101" s="13"/>
      <c r="R101" s="37">
        <f t="shared" si="8"/>
        <v>2</v>
      </c>
      <c r="S101" s="103">
        <f t="shared" si="13"/>
        <v>3.12</v>
      </c>
    </row>
    <row r="102" spans="1:19" ht="15">
      <c r="A102" s="8">
        <v>11</v>
      </c>
      <c r="B102" s="91" t="s">
        <v>69</v>
      </c>
      <c r="C102" s="122" t="s">
        <v>122</v>
      </c>
      <c r="D102" s="9" t="s">
        <v>110</v>
      </c>
      <c r="E102" s="9" t="s">
        <v>9</v>
      </c>
      <c r="F102" s="9">
        <v>18</v>
      </c>
      <c r="G102" s="9"/>
      <c r="H102" s="118"/>
      <c r="I102" s="9"/>
      <c r="J102" s="56">
        <f t="shared" si="10"/>
        <v>16</v>
      </c>
      <c r="K102" s="9" t="s">
        <v>69</v>
      </c>
      <c r="L102" s="120">
        <v>280.51</v>
      </c>
      <c r="M102" s="70">
        <f t="shared" si="11"/>
        <v>4488.16</v>
      </c>
      <c r="N102" s="66"/>
      <c r="O102" s="12"/>
      <c r="P102" s="132">
        <v>2</v>
      </c>
      <c r="Q102" s="13"/>
      <c r="R102" s="37">
        <f t="shared" si="8"/>
        <v>2</v>
      </c>
      <c r="S102" s="103">
        <f t="shared" si="13"/>
        <v>561.02</v>
      </c>
    </row>
    <row r="103" spans="1:19" ht="15">
      <c r="A103" s="8">
        <v>12</v>
      </c>
      <c r="B103" s="91" t="s">
        <v>69</v>
      </c>
      <c r="C103" s="92" t="s">
        <v>123</v>
      </c>
      <c r="D103" s="9" t="s">
        <v>110</v>
      </c>
      <c r="E103" s="9" t="s">
        <v>9</v>
      </c>
      <c r="F103" s="9">
        <v>6</v>
      </c>
      <c r="G103" s="9"/>
      <c r="H103" s="118"/>
      <c r="I103" s="9"/>
      <c r="J103" s="56">
        <f>F103+G103-R103</f>
        <v>1</v>
      </c>
      <c r="K103" s="9" t="s">
        <v>69</v>
      </c>
      <c r="L103" s="120">
        <v>417.8</v>
      </c>
      <c r="M103" s="70">
        <f>J103*L103</f>
        <v>417.8</v>
      </c>
      <c r="N103" s="66"/>
      <c r="O103" s="12"/>
      <c r="P103" s="132">
        <v>5</v>
      </c>
      <c r="Q103" s="13"/>
      <c r="R103" s="37">
        <f t="shared" si="8"/>
        <v>5</v>
      </c>
      <c r="S103" s="103">
        <f t="shared" si="13"/>
        <v>2089</v>
      </c>
    </row>
    <row r="104" spans="1:19" ht="15">
      <c r="A104" s="8">
        <v>13</v>
      </c>
      <c r="B104" s="91" t="s">
        <v>69</v>
      </c>
      <c r="C104" s="122" t="s">
        <v>124</v>
      </c>
      <c r="D104" s="9" t="s">
        <v>110</v>
      </c>
      <c r="E104" s="9" t="s">
        <v>9</v>
      </c>
      <c r="F104" s="9">
        <v>29</v>
      </c>
      <c r="G104" s="9"/>
      <c r="H104" s="118"/>
      <c r="I104" s="9"/>
      <c r="J104" s="56">
        <f t="shared" si="10"/>
        <v>29</v>
      </c>
      <c r="K104" s="9" t="s">
        <v>69</v>
      </c>
      <c r="L104" s="120"/>
      <c r="M104" s="70">
        <f t="shared" si="11"/>
        <v>0</v>
      </c>
      <c r="N104" s="66"/>
      <c r="O104" s="12"/>
      <c r="P104" s="13"/>
      <c r="Q104" s="13"/>
      <c r="R104" s="37">
        <f t="shared" si="8"/>
        <v>0</v>
      </c>
      <c r="S104" s="103">
        <f t="shared" si="13"/>
        <v>0</v>
      </c>
    </row>
    <row r="105" spans="1:19" ht="15">
      <c r="A105" s="8">
        <v>14</v>
      </c>
      <c r="B105" s="91" t="s">
        <v>69</v>
      </c>
      <c r="C105" s="122" t="s">
        <v>125</v>
      </c>
      <c r="D105" s="9" t="s">
        <v>110</v>
      </c>
      <c r="E105" s="9" t="s">
        <v>9</v>
      </c>
      <c r="F105" s="9">
        <v>2</v>
      </c>
      <c r="G105" s="9"/>
      <c r="H105" s="118"/>
      <c r="I105" s="9"/>
      <c r="J105" s="56">
        <f t="shared" si="10"/>
        <v>2</v>
      </c>
      <c r="K105" s="9" t="s">
        <v>69</v>
      </c>
      <c r="L105" s="119"/>
      <c r="M105" s="70">
        <f t="shared" si="11"/>
        <v>0</v>
      </c>
      <c r="N105" s="66"/>
      <c r="O105" s="12"/>
      <c r="P105" s="13"/>
      <c r="Q105" s="13"/>
      <c r="R105" s="37">
        <f t="shared" si="8"/>
        <v>0</v>
      </c>
      <c r="S105" s="103">
        <f t="shared" si="13"/>
        <v>0</v>
      </c>
    </row>
    <row r="106" spans="1:19" ht="15">
      <c r="A106" s="8">
        <v>15</v>
      </c>
      <c r="B106" s="91" t="s">
        <v>69</v>
      </c>
      <c r="C106" s="92"/>
      <c r="D106" s="9"/>
      <c r="E106" s="9" t="s">
        <v>9</v>
      </c>
      <c r="F106" s="9"/>
      <c r="G106" s="9"/>
      <c r="H106" s="118"/>
      <c r="I106" s="9"/>
      <c r="J106" s="56">
        <f t="shared" si="10"/>
        <v>0</v>
      </c>
      <c r="K106" s="9">
        <v>0</v>
      </c>
      <c r="L106" s="119"/>
      <c r="M106" s="70">
        <f t="shared" si="11"/>
        <v>0</v>
      </c>
      <c r="N106" s="66"/>
      <c r="O106" s="12"/>
      <c r="P106" s="13"/>
      <c r="Q106" s="13"/>
      <c r="R106" s="37">
        <f t="shared" si="8"/>
        <v>0</v>
      </c>
      <c r="S106" s="103">
        <f t="shared" si="13"/>
        <v>0</v>
      </c>
    </row>
    <row r="107" spans="1:19" ht="15">
      <c r="A107" s="8">
        <v>16</v>
      </c>
      <c r="B107" s="91" t="s">
        <v>69</v>
      </c>
      <c r="C107" s="92"/>
      <c r="D107" s="9"/>
      <c r="E107" s="9" t="s">
        <v>9</v>
      </c>
      <c r="F107" s="9"/>
      <c r="G107" s="9"/>
      <c r="H107" s="118"/>
      <c r="I107" s="9"/>
      <c r="J107" s="56">
        <f t="shared" si="10"/>
        <v>0</v>
      </c>
      <c r="K107" s="9">
        <v>0</v>
      </c>
      <c r="L107" s="119"/>
      <c r="M107" s="70">
        <f t="shared" si="11"/>
        <v>0</v>
      </c>
      <c r="N107" s="66"/>
      <c r="O107" s="12"/>
      <c r="P107" s="13"/>
      <c r="Q107" s="13"/>
      <c r="R107" s="37">
        <f t="shared" si="8"/>
        <v>0</v>
      </c>
      <c r="S107" s="103">
        <f t="shared" si="13"/>
        <v>0</v>
      </c>
    </row>
    <row r="108" spans="1:19" ht="15">
      <c r="A108" s="8">
        <v>17</v>
      </c>
      <c r="B108" s="91" t="s">
        <v>69</v>
      </c>
      <c r="C108" s="92"/>
      <c r="D108" s="9"/>
      <c r="E108" s="9" t="s">
        <v>9</v>
      </c>
      <c r="F108" s="9"/>
      <c r="G108" s="9"/>
      <c r="H108" s="118"/>
      <c r="I108" s="9"/>
      <c r="J108" s="56">
        <f t="shared" si="10"/>
        <v>0</v>
      </c>
      <c r="K108" s="9">
        <v>0</v>
      </c>
      <c r="L108" s="119"/>
      <c r="M108" s="70">
        <f t="shared" si="11"/>
        <v>0</v>
      </c>
      <c r="N108" s="66"/>
      <c r="O108" s="12"/>
      <c r="P108" s="13"/>
      <c r="Q108" s="13"/>
      <c r="R108" s="37">
        <f t="shared" si="8"/>
        <v>0</v>
      </c>
      <c r="S108" s="103">
        <f t="shared" si="13"/>
        <v>0</v>
      </c>
    </row>
    <row r="109" spans="1:19" ht="15">
      <c r="A109" s="8">
        <v>18</v>
      </c>
      <c r="B109" s="91" t="s">
        <v>69</v>
      </c>
      <c r="C109" s="92"/>
      <c r="D109" s="9"/>
      <c r="E109" s="9" t="s">
        <v>9</v>
      </c>
      <c r="F109" s="9"/>
      <c r="G109" s="9"/>
      <c r="H109" s="118"/>
      <c r="I109" s="9"/>
      <c r="J109" s="56">
        <f t="shared" si="10"/>
        <v>0</v>
      </c>
      <c r="K109" s="9">
        <v>0</v>
      </c>
      <c r="L109" s="119"/>
      <c r="M109" s="70">
        <f t="shared" si="11"/>
        <v>0</v>
      </c>
      <c r="N109" s="66"/>
      <c r="O109" s="12"/>
      <c r="P109" s="13"/>
      <c r="Q109" s="13"/>
      <c r="R109" s="37">
        <f t="shared" si="8"/>
        <v>0</v>
      </c>
      <c r="S109" s="103">
        <f t="shared" si="13"/>
        <v>0</v>
      </c>
    </row>
    <row r="110" spans="1:19" ht="15">
      <c r="A110" s="8">
        <v>19</v>
      </c>
      <c r="B110" s="91" t="s">
        <v>69</v>
      </c>
      <c r="C110" s="92"/>
      <c r="D110" s="9"/>
      <c r="E110" s="9" t="s">
        <v>9</v>
      </c>
      <c r="F110" s="9"/>
      <c r="G110" s="9"/>
      <c r="H110" s="118"/>
      <c r="I110" s="9"/>
      <c r="J110" s="56">
        <f t="shared" si="10"/>
        <v>0</v>
      </c>
      <c r="K110" s="9">
        <v>0</v>
      </c>
      <c r="L110" s="119"/>
      <c r="M110" s="70">
        <f t="shared" si="11"/>
        <v>0</v>
      </c>
      <c r="N110" s="66"/>
      <c r="O110" s="12"/>
      <c r="P110" s="13"/>
      <c r="Q110" s="13"/>
      <c r="R110" s="37">
        <f t="shared" si="8"/>
        <v>0</v>
      </c>
      <c r="S110" s="103">
        <f t="shared" si="13"/>
        <v>0</v>
      </c>
    </row>
    <row r="111" spans="1:19" ht="15">
      <c r="A111" s="8">
        <v>20</v>
      </c>
      <c r="B111" s="91" t="s">
        <v>69</v>
      </c>
      <c r="C111" s="92"/>
      <c r="D111" s="9"/>
      <c r="E111" s="9" t="s">
        <v>9</v>
      </c>
      <c r="F111" s="9"/>
      <c r="G111" s="9"/>
      <c r="H111" s="118"/>
      <c r="I111" s="9"/>
      <c r="J111" s="56">
        <f t="shared" si="10"/>
        <v>0</v>
      </c>
      <c r="K111" s="9">
        <v>0</v>
      </c>
      <c r="L111" s="119"/>
      <c r="M111" s="70">
        <f t="shared" si="11"/>
        <v>0</v>
      </c>
      <c r="N111" s="66"/>
      <c r="O111" s="12"/>
      <c r="P111" s="13"/>
      <c r="Q111" s="13"/>
      <c r="R111" s="37">
        <f t="shared" si="8"/>
        <v>0</v>
      </c>
      <c r="S111" s="103">
        <f t="shared" si="13"/>
        <v>0</v>
      </c>
    </row>
    <row r="112" spans="1:19" ht="15">
      <c r="A112" s="8">
        <v>21</v>
      </c>
      <c r="B112" s="91" t="s">
        <v>69</v>
      </c>
      <c r="C112" s="92"/>
      <c r="D112" s="9"/>
      <c r="E112" s="9" t="s">
        <v>9</v>
      </c>
      <c r="F112" s="9"/>
      <c r="G112" s="9"/>
      <c r="H112" s="118"/>
      <c r="I112" s="9"/>
      <c r="J112" s="56">
        <f t="shared" si="10"/>
        <v>0</v>
      </c>
      <c r="K112" s="9">
        <v>0</v>
      </c>
      <c r="L112" s="119"/>
      <c r="M112" s="70">
        <f t="shared" si="11"/>
        <v>0</v>
      </c>
      <c r="N112" s="66"/>
      <c r="O112" s="12"/>
      <c r="P112" s="13"/>
      <c r="Q112" s="13"/>
      <c r="R112" s="37">
        <f t="shared" si="8"/>
        <v>0</v>
      </c>
      <c r="S112" s="103">
        <f t="shared" si="13"/>
        <v>0</v>
      </c>
    </row>
    <row r="113" spans="1:19" ht="15">
      <c r="A113" s="8">
        <v>22</v>
      </c>
      <c r="B113" s="91" t="s">
        <v>69</v>
      </c>
      <c r="C113" s="92"/>
      <c r="D113" s="9"/>
      <c r="E113" s="9" t="s">
        <v>9</v>
      </c>
      <c r="F113" s="9"/>
      <c r="G113" s="9"/>
      <c r="H113" s="118"/>
      <c r="I113" s="9"/>
      <c r="J113" s="56">
        <f t="shared" si="10"/>
        <v>0</v>
      </c>
      <c r="K113" s="9">
        <v>0</v>
      </c>
      <c r="L113" s="119"/>
      <c r="M113" s="70">
        <f t="shared" si="11"/>
        <v>0</v>
      </c>
      <c r="N113" s="66"/>
      <c r="O113" s="12"/>
      <c r="P113" s="13"/>
      <c r="Q113" s="13"/>
      <c r="R113" s="37">
        <f t="shared" si="8"/>
        <v>0</v>
      </c>
      <c r="S113" s="103">
        <f t="shared" si="13"/>
        <v>0</v>
      </c>
    </row>
    <row r="114" spans="1:19" ht="15">
      <c r="A114" s="8">
        <v>23</v>
      </c>
      <c r="B114" s="91" t="s">
        <v>69</v>
      </c>
      <c r="C114" s="92"/>
      <c r="D114" s="9"/>
      <c r="E114" s="9" t="s">
        <v>9</v>
      </c>
      <c r="F114" s="9"/>
      <c r="G114" s="9"/>
      <c r="H114" s="118"/>
      <c r="I114" s="9"/>
      <c r="J114" s="56">
        <f t="shared" si="10"/>
        <v>0</v>
      </c>
      <c r="K114" s="9">
        <v>0</v>
      </c>
      <c r="L114" s="119"/>
      <c r="M114" s="70">
        <f t="shared" si="11"/>
        <v>0</v>
      </c>
      <c r="N114" s="66"/>
      <c r="O114" s="12"/>
      <c r="P114" s="13"/>
      <c r="Q114" s="13"/>
      <c r="R114" s="37">
        <f t="shared" si="8"/>
        <v>0</v>
      </c>
      <c r="S114" s="103">
        <f t="shared" si="13"/>
        <v>0</v>
      </c>
    </row>
    <row r="115" spans="1:19" ht="15">
      <c r="A115" s="8">
        <v>24</v>
      </c>
      <c r="B115" s="91" t="s">
        <v>69</v>
      </c>
      <c r="C115" s="92"/>
      <c r="D115" s="9"/>
      <c r="E115" s="9" t="s">
        <v>9</v>
      </c>
      <c r="F115" s="9"/>
      <c r="G115" s="9"/>
      <c r="H115" s="118"/>
      <c r="I115" s="9"/>
      <c r="J115" s="56">
        <f t="shared" si="10"/>
        <v>0</v>
      </c>
      <c r="K115" s="9">
        <v>0</v>
      </c>
      <c r="L115" s="119"/>
      <c r="M115" s="70">
        <f t="shared" si="11"/>
        <v>0</v>
      </c>
      <c r="N115" s="66"/>
      <c r="O115" s="12"/>
      <c r="P115" s="13"/>
      <c r="Q115" s="13"/>
      <c r="R115" s="37">
        <f t="shared" si="8"/>
        <v>0</v>
      </c>
      <c r="S115" s="103">
        <f t="shared" si="13"/>
        <v>0</v>
      </c>
    </row>
    <row r="116" spans="1:19" ht="15">
      <c r="A116" s="8">
        <v>25</v>
      </c>
      <c r="B116" s="91" t="s">
        <v>69</v>
      </c>
      <c r="C116" s="92"/>
      <c r="D116" s="9"/>
      <c r="E116" s="9" t="s">
        <v>9</v>
      </c>
      <c r="F116" s="9"/>
      <c r="G116" s="9"/>
      <c r="H116" s="118"/>
      <c r="I116" s="9"/>
      <c r="J116" s="56">
        <f t="shared" si="10"/>
        <v>0</v>
      </c>
      <c r="K116" s="9">
        <v>0</v>
      </c>
      <c r="L116" s="119"/>
      <c r="M116" s="70">
        <f t="shared" si="11"/>
        <v>0</v>
      </c>
      <c r="N116" s="66"/>
      <c r="O116" s="12"/>
      <c r="P116" s="13"/>
      <c r="Q116" s="13"/>
      <c r="R116" s="37">
        <f t="shared" si="8"/>
        <v>0</v>
      </c>
      <c r="S116" s="103">
        <f t="shared" si="13"/>
        <v>0</v>
      </c>
    </row>
    <row r="117" spans="1:19" ht="15">
      <c r="A117" s="8">
        <v>26</v>
      </c>
      <c r="B117" s="91" t="s">
        <v>69</v>
      </c>
      <c r="C117" s="92"/>
      <c r="D117" s="9"/>
      <c r="E117" s="9" t="s">
        <v>9</v>
      </c>
      <c r="F117" s="9"/>
      <c r="G117" s="9"/>
      <c r="H117" s="118"/>
      <c r="I117" s="9"/>
      <c r="J117" s="56">
        <f t="shared" si="10"/>
        <v>0</v>
      </c>
      <c r="K117" s="9">
        <v>0</v>
      </c>
      <c r="L117" s="119"/>
      <c r="M117" s="70">
        <f t="shared" si="11"/>
        <v>0</v>
      </c>
      <c r="N117" s="66"/>
      <c r="O117" s="12"/>
      <c r="P117" s="13"/>
      <c r="Q117" s="13"/>
      <c r="R117" s="37">
        <f t="shared" si="8"/>
        <v>0</v>
      </c>
      <c r="S117" s="103">
        <f t="shared" si="13"/>
        <v>0</v>
      </c>
    </row>
    <row r="118" spans="1:19" ht="15">
      <c r="A118" s="8">
        <v>27</v>
      </c>
      <c r="B118" s="91" t="s">
        <v>69</v>
      </c>
      <c r="C118" s="92"/>
      <c r="D118" s="9"/>
      <c r="E118" s="9" t="s">
        <v>9</v>
      </c>
      <c r="F118" s="9"/>
      <c r="G118" s="9"/>
      <c r="H118" s="118"/>
      <c r="I118" s="9"/>
      <c r="J118" s="56">
        <f t="shared" si="10"/>
        <v>0</v>
      </c>
      <c r="K118" s="9">
        <v>0</v>
      </c>
      <c r="L118" s="119"/>
      <c r="M118" s="70">
        <f t="shared" si="11"/>
        <v>0</v>
      </c>
      <c r="N118" s="66"/>
      <c r="O118" s="12"/>
      <c r="P118" s="13"/>
      <c r="Q118" s="13"/>
      <c r="R118" s="37">
        <f t="shared" si="8"/>
        <v>0</v>
      </c>
      <c r="S118" s="103">
        <f t="shared" si="13"/>
        <v>0</v>
      </c>
    </row>
    <row r="119" spans="1:19" ht="15.75" thickBot="1">
      <c r="A119" s="30">
        <v>28</v>
      </c>
      <c r="B119" s="93" t="s">
        <v>69</v>
      </c>
      <c r="C119" s="94"/>
      <c r="D119" s="23"/>
      <c r="E119" s="23" t="s">
        <v>9</v>
      </c>
      <c r="F119" s="23"/>
      <c r="G119" s="23"/>
      <c r="H119" s="123"/>
      <c r="I119" s="23"/>
      <c r="J119" s="56">
        <f t="shared" si="10"/>
        <v>0</v>
      </c>
      <c r="K119" s="23">
        <v>0</v>
      </c>
      <c r="L119" s="74"/>
      <c r="M119" s="70">
        <f t="shared" si="11"/>
        <v>0</v>
      </c>
      <c r="N119" s="67"/>
      <c r="O119" s="25"/>
      <c r="P119" s="26"/>
      <c r="Q119" s="26"/>
      <c r="R119" s="37">
        <f>O119+P119+Q119</f>
        <v>0</v>
      </c>
      <c r="S119" s="104">
        <f t="shared" si="13"/>
        <v>0</v>
      </c>
    </row>
    <row r="120" spans="1:19" ht="15.75" thickBot="1">
      <c r="A120" s="244"/>
      <c r="B120" s="245"/>
      <c r="C120" s="113"/>
      <c r="D120" s="251" t="s">
        <v>36</v>
      </c>
      <c r="E120" s="252"/>
      <c r="F120" s="115">
        <f>SUM(F92:F119)</f>
        <v>405</v>
      </c>
      <c r="G120" s="115">
        <f>SUM(G92:G119)</f>
        <v>0</v>
      </c>
      <c r="H120" s="251"/>
      <c r="I120" s="252"/>
      <c r="J120" s="115">
        <f>SUM(J81:J82)</f>
        <v>145</v>
      </c>
      <c r="K120" s="115">
        <f>SUM(K92:K119)</f>
        <v>0</v>
      </c>
      <c r="L120" s="62" t="s">
        <v>69</v>
      </c>
      <c r="M120" s="62">
        <f>SUM(M92:M119)</f>
        <v>20421.079999999998</v>
      </c>
      <c r="N120" s="79" t="s">
        <v>69</v>
      </c>
      <c r="O120" s="268"/>
      <c r="P120" s="269"/>
      <c r="Q120" s="270"/>
      <c r="R120" s="115">
        <f>SUM(R92:R119)</f>
        <v>15</v>
      </c>
      <c r="S120" s="62">
        <f>SUM(S92:S119)</f>
        <v>3642.3</v>
      </c>
    </row>
    <row r="121" spans="1:19" ht="15.75" thickBot="1">
      <c r="A121" s="124"/>
      <c r="B121" s="125"/>
      <c r="C121" s="117"/>
      <c r="D121" s="258" t="s">
        <v>36</v>
      </c>
      <c r="E121" s="259"/>
      <c r="F121" s="58">
        <f>SUM(F120,F83,F54,F41)</f>
        <v>2467</v>
      </c>
      <c r="G121" s="58">
        <f>SUM(G120,G54,G41)</f>
        <v>0</v>
      </c>
      <c r="H121" s="258"/>
      <c r="I121" s="259"/>
      <c r="J121" s="58">
        <f>SUM(J120,J54,J41)</f>
        <v>1794</v>
      </c>
      <c r="K121" s="58">
        <f>SUM(K120,K54,K41)</f>
        <v>438</v>
      </c>
      <c r="L121" s="126" t="s">
        <v>69</v>
      </c>
      <c r="M121" s="89">
        <f>SUM(M41+M54+M83+M91+M120)</f>
        <v>148644.09999999998</v>
      </c>
      <c r="N121" s="90" t="s">
        <v>69</v>
      </c>
      <c r="O121" s="265"/>
      <c r="P121" s="266"/>
      <c r="Q121" s="267"/>
      <c r="R121" s="127">
        <f>SUM(R120,R54,R41)</f>
        <v>243</v>
      </c>
      <c r="S121" s="128">
        <f>SUM(S120,S91,S83,S54,S41)</f>
        <v>67280.66999999998</v>
      </c>
    </row>
  </sheetData>
  <sheetProtection/>
  <mergeCells count="24">
    <mergeCell ref="D2:S2"/>
    <mergeCell ref="H41:I41"/>
    <mergeCell ref="O41:Q41"/>
    <mergeCell ref="O120:Q120"/>
    <mergeCell ref="A54:B54"/>
    <mergeCell ref="D54:E54"/>
    <mergeCell ref="H54:I54"/>
    <mergeCell ref="O54:Q54"/>
    <mergeCell ref="O91:Q91"/>
    <mergeCell ref="A120:B120"/>
    <mergeCell ref="D120:E120"/>
    <mergeCell ref="H120:I120"/>
    <mergeCell ref="A41:B41"/>
    <mergeCell ref="D41:E41"/>
    <mergeCell ref="A83:B83"/>
    <mergeCell ref="D83:E83"/>
    <mergeCell ref="H83:I83"/>
    <mergeCell ref="O83:Q83"/>
    <mergeCell ref="D121:E121"/>
    <mergeCell ref="H121:I121"/>
    <mergeCell ref="O121:Q121"/>
    <mergeCell ref="A91:B91"/>
    <mergeCell ref="D91:E91"/>
    <mergeCell ref="H91:I91"/>
  </mergeCells>
  <hyperlinks>
    <hyperlink ref="C3" r:id="rId1" display="Полотенца для рук, ZZ сложения, SCOTT"/>
    <hyperlink ref="C5" r:id="rId2" display="Туалетная бумага в рулонах, SCOTT"/>
    <hyperlink ref="C6" r:id="rId3" display="Жидкое мыло разливное, нейтральное, SCOTT"/>
    <hyperlink ref="C8" r:id="rId4" display="Индивидуальные подстилки для стульчака, SCOTT"/>
    <hyperlink ref="C10" r:id="rId5" display="Диспенсер для туалетной бумаги в пачках Aqua"/>
    <hyperlink ref="C9" r:id="rId6" display="Диспенсер для бумажных полотенец в пачках Aqua"/>
    <hyperlink ref="C11" r:id="rId7" display="Раздаточное устройство для моющего средства Aqua"/>
    <hyperlink ref="C7" r:id="rId8" display="Жидкое мыло в кассетах для частого использования"/>
    <hyperlink ref="C42" r:id="rId9" display="http://electro-mpo.ru/card13815.html"/>
    <hyperlink ref="C46" r:id="rId10" display="Элемент питания GP 15S-OS4 (R6) 1,5B 0,70 А/ч cолевой (GP) AA"/>
    <hyperlink ref="C48" r:id="rId11" display="http://electro-mpo.ru/card7470.html"/>
    <hyperlink ref="C44" r:id="rId12" display="http://electro-mpo.ru/card2510.html"/>
    <hyperlink ref="C47" r:id="rId13" display="Элемент питания GP 15A-ВС2 (LR6) 1,5В 2,5 А/ч алкалиновый (GP) AA"/>
    <hyperlink ref="C43" r:id="rId14" display="http://electro-mpo.ru/card7743.html"/>
    <hyperlink ref="C45" r:id="rId15" display="Элемент питания GP 24A-ВС2 (LR03) 1,5В 1,15 А/ч алкалиновый (GP) AAA"/>
    <hyperlink ref="C49" r:id="rId16" display="http://electro-mpo.ru/card22045.html"/>
    <hyperlink ref="C50" r:id="rId17" display="http://electro-mpo.ru/card7743.html"/>
    <hyperlink ref="C36" location="'Моюшие средство для посуды'!A1" display="Моющее средство для посуды. "/>
    <hyperlink ref="C37" location="'Туалетное мыло Тик-Так '!A1" display="Туалетное мыло. Тик-Так"/>
    <hyperlink ref="C53" r:id="rId18" display="http://electro-mpo.ru/card2510.html"/>
  </hyperlinks>
  <printOptions/>
  <pageMargins left="0.7" right="0.7" top="0.75" bottom="0.75" header="0.3" footer="0.3"/>
  <pageSetup orientation="portrait" paperSize="9"/>
  <legacyDrawing r:id="rId2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121"/>
  <sheetViews>
    <sheetView zoomScalePageLayoutView="0" workbookViewId="0" topLeftCell="A82">
      <selection activeCell="H16" sqref="H16"/>
    </sheetView>
  </sheetViews>
  <sheetFormatPr defaultColWidth="9.140625" defaultRowHeight="15"/>
  <cols>
    <col min="1" max="1" width="6.7109375" style="0" bestFit="1" customWidth="1"/>
    <col min="2" max="2" width="10.7109375" style="0" customWidth="1"/>
    <col min="3" max="3" width="45.7109375" style="0" customWidth="1"/>
    <col min="4" max="4" width="6.7109375" style="0" customWidth="1"/>
    <col min="5" max="5" width="5.421875" style="0" bestFit="1" customWidth="1"/>
    <col min="6" max="7" width="8.7109375" style="0" customWidth="1"/>
    <col min="8" max="9" width="10.7109375" style="0" customWidth="1"/>
    <col min="10" max="10" width="8.7109375" style="0" customWidth="1"/>
    <col min="11" max="12" width="7.28125" style="0" customWidth="1"/>
    <col min="13" max="14" width="9.421875" style="0" customWidth="1"/>
    <col min="15" max="18" width="6.7109375" style="0" customWidth="1"/>
    <col min="19" max="19" width="9.57421875" style="0" bestFit="1" customWidth="1"/>
  </cols>
  <sheetData>
    <row r="1" spans="1:19" ht="49.5" customHeight="1" thickBot="1">
      <c r="A1" s="40" t="s">
        <v>0</v>
      </c>
      <c r="B1" s="114" t="s">
        <v>2</v>
      </c>
      <c r="C1" s="114" t="s">
        <v>1</v>
      </c>
      <c r="D1" s="42" t="s">
        <v>3</v>
      </c>
      <c r="E1" s="114" t="s">
        <v>4</v>
      </c>
      <c r="F1" s="43" t="s">
        <v>70</v>
      </c>
      <c r="G1" s="43" t="s">
        <v>72</v>
      </c>
      <c r="H1" s="43" t="s">
        <v>91</v>
      </c>
      <c r="I1" s="43" t="s">
        <v>82</v>
      </c>
      <c r="J1" s="43" t="s">
        <v>71</v>
      </c>
      <c r="K1" s="43" t="s">
        <v>57</v>
      </c>
      <c r="L1" s="44" t="s">
        <v>8</v>
      </c>
      <c r="M1" s="114" t="s">
        <v>34</v>
      </c>
      <c r="N1" s="80" t="s">
        <v>130</v>
      </c>
      <c r="O1" s="45" t="s">
        <v>5</v>
      </c>
      <c r="P1" s="46" t="s">
        <v>6</v>
      </c>
      <c r="Q1" s="46" t="s">
        <v>7</v>
      </c>
      <c r="R1" s="47" t="s">
        <v>74</v>
      </c>
      <c r="S1" s="114" t="s">
        <v>34</v>
      </c>
    </row>
    <row r="2" spans="1:19" ht="15" customHeight="1" thickBot="1">
      <c r="A2" s="52"/>
      <c r="B2" s="53"/>
      <c r="C2" s="64" t="s">
        <v>75</v>
      </c>
      <c r="D2" s="239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1"/>
    </row>
    <row r="3" spans="1:19" ht="15">
      <c r="A3" s="1">
        <v>1</v>
      </c>
      <c r="B3" s="2">
        <v>6775</v>
      </c>
      <c r="C3" s="38" t="s">
        <v>10</v>
      </c>
      <c r="D3" s="2" t="s">
        <v>30</v>
      </c>
      <c r="E3" s="2" t="s">
        <v>9</v>
      </c>
      <c r="F3" s="108">
        <v>27</v>
      </c>
      <c r="G3" s="2"/>
      <c r="H3" s="107" t="s">
        <v>101</v>
      </c>
      <c r="I3" s="2"/>
      <c r="J3" s="39">
        <f>F3+G3-R3</f>
        <v>19</v>
      </c>
      <c r="K3" s="2">
        <v>46</v>
      </c>
      <c r="L3" s="65">
        <v>1542.37</v>
      </c>
      <c r="M3" s="73">
        <f aca="true" t="shared" si="0" ref="M3:M13">J3*L3</f>
        <v>29305.03</v>
      </c>
      <c r="N3" s="86" t="s">
        <v>131</v>
      </c>
      <c r="O3" s="29"/>
      <c r="P3" s="131">
        <v>8</v>
      </c>
      <c r="Q3" s="133"/>
      <c r="R3" s="134">
        <f>O3+P3+Q3</f>
        <v>8</v>
      </c>
      <c r="S3" s="102">
        <f aca="true" t="shared" si="1" ref="S3:S13">R3*L3</f>
        <v>12338.96</v>
      </c>
    </row>
    <row r="4" spans="1:19" ht="15">
      <c r="A4" s="8">
        <v>2</v>
      </c>
      <c r="B4" s="9">
        <v>8035</v>
      </c>
      <c r="C4" s="10" t="s">
        <v>11</v>
      </c>
      <c r="D4" s="9" t="s">
        <v>31</v>
      </c>
      <c r="E4" s="9" t="s">
        <v>9</v>
      </c>
      <c r="F4" s="109">
        <v>8</v>
      </c>
      <c r="G4" s="11"/>
      <c r="H4" s="107" t="s">
        <v>101</v>
      </c>
      <c r="I4" s="4"/>
      <c r="J4" s="5">
        <f aca="true" t="shared" si="2" ref="J4:J50">F4+G4-R4</f>
        <v>7</v>
      </c>
      <c r="K4" s="11">
        <v>11</v>
      </c>
      <c r="L4" s="72">
        <v>1364.41</v>
      </c>
      <c r="M4" s="72">
        <f t="shared" si="0"/>
        <v>9550.87</v>
      </c>
      <c r="N4" s="66" t="s">
        <v>131</v>
      </c>
      <c r="O4" s="12"/>
      <c r="P4" s="132">
        <v>1</v>
      </c>
      <c r="Q4" s="14"/>
      <c r="R4" s="37">
        <f aca="true" t="shared" si="3" ref="R4:R53">O4+P4+Q4</f>
        <v>1</v>
      </c>
      <c r="S4" s="103">
        <f t="shared" si="1"/>
        <v>1364.41</v>
      </c>
    </row>
    <row r="5" spans="1:19" ht="15">
      <c r="A5" s="8">
        <v>3</v>
      </c>
      <c r="B5" s="9">
        <v>8550</v>
      </c>
      <c r="C5" s="10" t="s">
        <v>12</v>
      </c>
      <c r="D5" s="9" t="s">
        <v>31</v>
      </c>
      <c r="E5" s="9" t="s">
        <v>9</v>
      </c>
      <c r="F5" s="109">
        <v>9</v>
      </c>
      <c r="G5" s="11"/>
      <c r="H5" s="107" t="s">
        <v>101</v>
      </c>
      <c r="I5" s="4"/>
      <c r="J5" s="5">
        <f t="shared" si="2"/>
        <v>8</v>
      </c>
      <c r="K5" s="11">
        <v>11</v>
      </c>
      <c r="L5" s="72">
        <v>1922.03</v>
      </c>
      <c r="M5" s="72">
        <f t="shared" si="0"/>
        <v>15376.24</v>
      </c>
      <c r="N5" s="66" t="s">
        <v>131</v>
      </c>
      <c r="O5" s="12"/>
      <c r="P5" s="132">
        <v>1</v>
      </c>
      <c r="Q5" s="14"/>
      <c r="R5" s="37">
        <f t="shared" si="3"/>
        <v>1</v>
      </c>
      <c r="S5" s="103">
        <f t="shared" si="1"/>
        <v>1922.03</v>
      </c>
    </row>
    <row r="6" spans="1:19" ht="15">
      <c r="A6" s="8">
        <v>4</v>
      </c>
      <c r="B6" s="9">
        <v>6335</v>
      </c>
      <c r="C6" s="10" t="s">
        <v>13</v>
      </c>
      <c r="D6" s="9" t="s">
        <v>73</v>
      </c>
      <c r="E6" s="9" t="s">
        <v>9</v>
      </c>
      <c r="F6" s="109">
        <v>15</v>
      </c>
      <c r="G6" s="11"/>
      <c r="H6" s="107" t="s">
        <v>101</v>
      </c>
      <c r="I6" s="4"/>
      <c r="J6" s="5">
        <f t="shared" si="2"/>
        <v>11</v>
      </c>
      <c r="K6" s="11">
        <v>14</v>
      </c>
      <c r="L6" s="72">
        <v>273.35</v>
      </c>
      <c r="M6" s="72">
        <f t="shared" si="0"/>
        <v>3006.8500000000004</v>
      </c>
      <c r="N6" s="66" t="s">
        <v>131</v>
      </c>
      <c r="O6" s="12"/>
      <c r="P6" s="132">
        <v>4</v>
      </c>
      <c r="Q6" s="14"/>
      <c r="R6" s="37">
        <f t="shared" si="3"/>
        <v>4</v>
      </c>
      <c r="S6" s="103">
        <f t="shared" si="1"/>
        <v>1093.4</v>
      </c>
    </row>
    <row r="7" spans="1:19" ht="15">
      <c r="A7" s="8">
        <v>5</v>
      </c>
      <c r="B7" s="9">
        <v>6333</v>
      </c>
      <c r="C7" s="10" t="s">
        <v>14</v>
      </c>
      <c r="D7" s="9" t="s">
        <v>32</v>
      </c>
      <c r="E7" s="9" t="s">
        <v>9</v>
      </c>
      <c r="F7" s="109">
        <v>6</v>
      </c>
      <c r="G7" s="11"/>
      <c r="H7" s="107" t="s">
        <v>101</v>
      </c>
      <c r="I7" s="4"/>
      <c r="J7" s="5">
        <f t="shared" si="2"/>
        <v>6</v>
      </c>
      <c r="K7" s="11">
        <v>0</v>
      </c>
      <c r="L7" s="72"/>
      <c r="M7" s="72">
        <f t="shared" si="0"/>
        <v>0</v>
      </c>
      <c r="N7" s="66" t="s">
        <v>131</v>
      </c>
      <c r="O7" s="12"/>
      <c r="P7" s="13"/>
      <c r="Q7" s="14"/>
      <c r="R7" s="37">
        <f t="shared" si="3"/>
        <v>0</v>
      </c>
      <c r="S7" s="103">
        <f t="shared" si="1"/>
        <v>0</v>
      </c>
    </row>
    <row r="8" spans="1:19" ht="15">
      <c r="A8" s="8">
        <v>6</v>
      </c>
      <c r="B8" s="9">
        <v>6140</v>
      </c>
      <c r="C8" s="10" t="s">
        <v>15</v>
      </c>
      <c r="D8" s="9" t="s">
        <v>30</v>
      </c>
      <c r="E8" s="9" t="s">
        <v>9</v>
      </c>
      <c r="F8" s="109">
        <v>6</v>
      </c>
      <c r="G8" s="11"/>
      <c r="H8" s="107" t="s">
        <v>101</v>
      </c>
      <c r="I8" s="4"/>
      <c r="J8" s="5">
        <f t="shared" si="2"/>
        <v>6</v>
      </c>
      <c r="K8" s="11">
        <v>0</v>
      </c>
      <c r="L8" s="72"/>
      <c r="M8" s="72">
        <f t="shared" si="0"/>
        <v>0</v>
      </c>
      <c r="N8" s="66" t="s">
        <v>131</v>
      </c>
      <c r="O8" s="12"/>
      <c r="P8" s="13"/>
      <c r="Q8" s="14"/>
      <c r="R8" s="37">
        <f t="shared" si="3"/>
        <v>0</v>
      </c>
      <c r="S8" s="103">
        <f t="shared" si="1"/>
        <v>0</v>
      </c>
    </row>
    <row r="9" spans="1:19" ht="15">
      <c r="A9" s="8">
        <v>7</v>
      </c>
      <c r="B9" s="9">
        <v>6974</v>
      </c>
      <c r="C9" s="10" t="s">
        <v>16</v>
      </c>
      <c r="D9" s="9" t="s">
        <v>32</v>
      </c>
      <c r="E9" s="9" t="s">
        <v>9</v>
      </c>
      <c r="F9" s="109">
        <v>3</v>
      </c>
      <c r="G9" s="11"/>
      <c r="H9" s="107" t="s">
        <v>101</v>
      </c>
      <c r="I9" s="4"/>
      <c r="J9" s="5">
        <f t="shared" si="2"/>
        <v>3</v>
      </c>
      <c r="K9" s="11">
        <v>0</v>
      </c>
      <c r="L9" s="72"/>
      <c r="M9" s="72">
        <f t="shared" si="0"/>
        <v>0</v>
      </c>
      <c r="N9" s="66" t="s">
        <v>131</v>
      </c>
      <c r="O9" s="12"/>
      <c r="P9" s="13"/>
      <c r="Q9" s="14"/>
      <c r="R9" s="37">
        <f t="shared" si="3"/>
        <v>0</v>
      </c>
      <c r="S9" s="103">
        <f t="shared" si="1"/>
        <v>0</v>
      </c>
    </row>
    <row r="10" spans="1:19" ht="15">
      <c r="A10" s="8">
        <v>8</v>
      </c>
      <c r="B10" s="9">
        <v>6975</v>
      </c>
      <c r="C10" s="10" t="s">
        <v>17</v>
      </c>
      <c r="D10" s="9" t="s">
        <v>32</v>
      </c>
      <c r="E10" s="9" t="s">
        <v>9</v>
      </c>
      <c r="F10" s="109">
        <v>11</v>
      </c>
      <c r="G10" s="11"/>
      <c r="H10" s="107" t="s">
        <v>101</v>
      </c>
      <c r="I10" s="4"/>
      <c r="J10" s="5">
        <f t="shared" si="2"/>
        <v>11</v>
      </c>
      <c r="K10" s="11">
        <v>0</v>
      </c>
      <c r="L10" s="72"/>
      <c r="M10" s="72">
        <f t="shared" si="0"/>
        <v>0</v>
      </c>
      <c r="N10" s="66" t="s">
        <v>131</v>
      </c>
      <c r="O10" s="12"/>
      <c r="P10" s="13"/>
      <c r="Q10" s="14"/>
      <c r="R10" s="37">
        <f t="shared" si="3"/>
        <v>0</v>
      </c>
      <c r="S10" s="103">
        <f t="shared" si="1"/>
        <v>0</v>
      </c>
    </row>
    <row r="11" spans="1:19" ht="15">
      <c r="A11" s="8">
        <v>9</v>
      </c>
      <c r="B11" s="9">
        <v>6976</v>
      </c>
      <c r="C11" s="10" t="s">
        <v>18</v>
      </c>
      <c r="D11" s="9" t="s">
        <v>32</v>
      </c>
      <c r="E11" s="9" t="s">
        <v>9</v>
      </c>
      <c r="F11" s="109">
        <v>4</v>
      </c>
      <c r="G11" s="11"/>
      <c r="H11" s="107" t="s">
        <v>101</v>
      </c>
      <c r="I11" s="4"/>
      <c r="J11" s="5">
        <f t="shared" si="2"/>
        <v>4</v>
      </c>
      <c r="K11" s="11">
        <v>0</v>
      </c>
      <c r="L11" s="72"/>
      <c r="M11" s="72">
        <f t="shared" si="0"/>
        <v>0</v>
      </c>
      <c r="N11" s="66" t="s">
        <v>131</v>
      </c>
      <c r="O11" s="12"/>
      <c r="P11" s="13"/>
      <c r="Q11" s="14"/>
      <c r="R11" s="37">
        <f t="shared" si="3"/>
        <v>0</v>
      </c>
      <c r="S11" s="103">
        <f t="shared" si="1"/>
        <v>0</v>
      </c>
    </row>
    <row r="12" spans="1:19" ht="15">
      <c r="A12" s="8">
        <v>10</v>
      </c>
      <c r="B12" s="9">
        <v>991375</v>
      </c>
      <c r="C12" s="15" t="s">
        <v>19</v>
      </c>
      <c r="D12" s="9" t="s">
        <v>33</v>
      </c>
      <c r="E12" s="9" t="s">
        <v>9</v>
      </c>
      <c r="F12" s="109">
        <v>120</v>
      </c>
      <c r="G12" s="11"/>
      <c r="H12" s="4" t="s">
        <v>92</v>
      </c>
      <c r="I12" s="4"/>
      <c r="J12" s="5">
        <f t="shared" si="2"/>
        <v>75</v>
      </c>
      <c r="K12" s="11">
        <v>158</v>
      </c>
      <c r="L12" s="72">
        <v>17.81</v>
      </c>
      <c r="M12" s="72">
        <f t="shared" si="0"/>
        <v>1335.75</v>
      </c>
      <c r="N12" s="66" t="s">
        <v>131</v>
      </c>
      <c r="O12" s="85">
        <v>45</v>
      </c>
      <c r="P12" s="132"/>
      <c r="Q12" s="14"/>
      <c r="R12" s="37">
        <f t="shared" si="3"/>
        <v>45</v>
      </c>
      <c r="S12" s="103">
        <f t="shared" si="1"/>
        <v>801.4499999999999</v>
      </c>
    </row>
    <row r="13" spans="1:19" ht="15">
      <c r="A13" s="8">
        <v>11</v>
      </c>
      <c r="B13" s="9">
        <v>992397</v>
      </c>
      <c r="C13" s="16" t="s">
        <v>20</v>
      </c>
      <c r="D13" s="9" t="s">
        <v>32</v>
      </c>
      <c r="E13" s="9" t="s">
        <v>9</v>
      </c>
      <c r="F13" s="109">
        <v>16</v>
      </c>
      <c r="G13" s="11"/>
      <c r="H13" s="4" t="s">
        <v>92</v>
      </c>
      <c r="I13" s="4"/>
      <c r="J13" s="5">
        <f t="shared" si="2"/>
        <v>0</v>
      </c>
      <c r="K13" s="11">
        <v>28</v>
      </c>
      <c r="L13" s="72">
        <v>35.39</v>
      </c>
      <c r="M13" s="72">
        <f t="shared" si="0"/>
        <v>0</v>
      </c>
      <c r="N13" s="66" t="s">
        <v>131</v>
      </c>
      <c r="O13" s="85">
        <v>8</v>
      </c>
      <c r="P13" s="132">
        <v>8</v>
      </c>
      <c r="Q13" s="14"/>
      <c r="R13" s="37">
        <f t="shared" si="3"/>
        <v>16</v>
      </c>
      <c r="S13" s="103">
        <f t="shared" si="1"/>
        <v>566.24</v>
      </c>
    </row>
    <row r="14" spans="1:19" ht="15">
      <c r="A14" s="8">
        <v>12</v>
      </c>
      <c r="B14" s="9">
        <v>966925</v>
      </c>
      <c r="C14" s="16" t="s">
        <v>21</v>
      </c>
      <c r="D14" s="9" t="s">
        <v>32</v>
      </c>
      <c r="E14" s="9" t="s">
        <v>9</v>
      </c>
      <c r="F14" s="109">
        <v>16</v>
      </c>
      <c r="G14" s="11"/>
      <c r="H14" s="4" t="s">
        <v>92</v>
      </c>
      <c r="I14" s="4"/>
      <c r="J14" s="5">
        <f t="shared" si="2"/>
        <v>8</v>
      </c>
      <c r="K14" s="11">
        <v>14</v>
      </c>
      <c r="L14" s="72">
        <v>17.31</v>
      </c>
      <c r="M14" s="72">
        <f>J14*L14</f>
        <v>138.48</v>
      </c>
      <c r="N14" s="66" t="s">
        <v>131</v>
      </c>
      <c r="O14" s="85">
        <v>4</v>
      </c>
      <c r="P14" s="132">
        <v>4</v>
      </c>
      <c r="Q14" s="14"/>
      <c r="R14" s="37">
        <f t="shared" si="3"/>
        <v>8</v>
      </c>
      <c r="S14" s="103">
        <f>R14*L14</f>
        <v>138.48</v>
      </c>
    </row>
    <row r="15" spans="1:19" ht="15">
      <c r="A15" s="8">
        <v>13</v>
      </c>
      <c r="B15" s="9">
        <v>966300</v>
      </c>
      <c r="C15" s="16" t="s">
        <v>22</v>
      </c>
      <c r="D15" s="9" t="s">
        <v>32</v>
      </c>
      <c r="E15" s="9" t="s">
        <v>9</v>
      </c>
      <c r="F15" s="109">
        <v>23</v>
      </c>
      <c r="G15" s="11"/>
      <c r="H15" s="4" t="s">
        <v>92</v>
      </c>
      <c r="I15" s="4"/>
      <c r="J15" s="5">
        <f t="shared" si="2"/>
        <v>9</v>
      </c>
      <c r="K15" s="11">
        <v>25</v>
      </c>
      <c r="L15" s="72">
        <v>36.08</v>
      </c>
      <c r="M15" s="72">
        <f aca="true" t="shared" si="4" ref="M15:M50">J15*L15</f>
        <v>324.71999999999997</v>
      </c>
      <c r="N15" s="66" t="s">
        <v>131</v>
      </c>
      <c r="O15" s="85">
        <v>7</v>
      </c>
      <c r="P15" s="132">
        <v>7</v>
      </c>
      <c r="Q15" s="14"/>
      <c r="R15" s="37">
        <f t="shared" si="3"/>
        <v>14</v>
      </c>
      <c r="S15" s="103">
        <f aca="true" t="shared" si="5" ref="S15:S50">R15*L15</f>
        <v>505.12</v>
      </c>
    </row>
    <row r="16" spans="1:19" ht="15">
      <c r="A16" s="8">
        <v>14</v>
      </c>
      <c r="B16" s="9">
        <v>967519</v>
      </c>
      <c r="C16" s="16" t="s">
        <v>23</v>
      </c>
      <c r="D16" s="9" t="s">
        <v>32</v>
      </c>
      <c r="E16" s="9" t="s">
        <v>9</v>
      </c>
      <c r="F16" s="109">
        <v>36</v>
      </c>
      <c r="G16" s="11"/>
      <c r="H16" s="4" t="s">
        <v>92</v>
      </c>
      <c r="I16" s="4"/>
      <c r="J16" s="5">
        <f t="shared" si="2"/>
        <v>12</v>
      </c>
      <c r="K16" s="11">
        <v>42</v>
      </c>
      <c r="L16" s="72">
        <v>45.65</v>
      </c>
      <c r="M16" s="72">
        <f t="shared" si="4"/>
        <v>547.8</v>
      </c>
      <c r="N16" s="66" t="s">
        <v>131</v>
      </c>
      <c r="O16" s="85">
        <v>12</v>
      </c>
      <c r="P16" s="132">
        <v>12</v>
      </c>
      <c r="Q16" s="14"/>
      <c r="R16" s="37">
        <f t="shared" si="3"/>
        <v>24</v>
      </c>
      <c r="S16" s="103">
        <f t="shared" si="5"/>
        <v>1095.6</v>
      </c>
    </row>
    <row r="17" spans="1:19" ht="15">
      <c r="A17" s="8">
        <v>15</v>
      </c>
      <c r="B17" s="9">
        <v>966512</v>
      </c>
      <c r="C17" s="16" t="s">
        <v>24</v>
      </c>
      <c r="D17" s="9" t="s">
        <v>33</v>
      </c>
      <c r="E17" s="9" t="s">
        <v>9</v>
      </c>
      <c r="F17" s="109">
        <v>16</v>
      </c>
      <c r="G17" s="11"/>
      <c r="H17" s="4" t="s">
        <v>92</v>
      </c>
      <c r="I17" s="4"/>
      <c r="J17" s="5">
        <f t="shared" si="2"/>
        <v>8</v>
      </c>
      <c r="K17" s="11">
        <v>14</v>
      </c>
      <c r="L17" s="72">
        <v>27.23</v>
      </c>
      <c r="M17" s="72">
        <f t="shared" si="4"/>
        <v>217.84</v>
      </c>
      <c r="N17" s="66" t="s">
        <v>131</v>
      </c>
      <c r="O17" s="85">
        <v>4</v>
      </c>
      <c r="P17" s="132">
        <v>4</v>
      </c>
      <c r="Q17" s="14"/>
      <c r="R17" s="37">
        <f t="shared" si="3"/>
        <v>8</v>
      </c>
      <c r="S17" s="103">
        <f t="shared" si="5"/>
        <v>217.84</v>
      </c>
    </row>
    <row r="18" spans="1:19" ht="15">
      <c r="A18" s="8">
        <v>16</v>
      </c>
      <c r="B18" s="9"/>
      <c r="C18" s="16" t="s">
        <v>25</v>
      </c>
      <c r="D18" s="9" t="s">
        <v>32</v>
      </c>
      <c r="E18" s="9" t="s">
        <v>9</v>
      </c>
      <c r="F18" s="109">
        <v>28</v>
      </c>
      <c r="G18" s="11"/>
      <c r="H18" s="4" t="s">
        <v>92</v>
      </c>
      <c r="I18" s="4"/>
      <c r="J18" s="5">
        <f t="shared" si="2"/>
        <v>14</v>
      </c>
      <c r="K18" s="11">
        <v>25</v>
      </c>
      <c r="L18" s="72"/>
      <c r="M18" s="72">
        <f t="shared" si="4"/>
        <v>0</v>
      </c>
      <c r="N18" s="66" t="s">
        <v>131</v>
      </c>
      <c r="O18" s="85">
        <v>7</v>
      </c>
      <c r="P18" s="132">
        <v>7</v>
      </c>
      <c r="Q18" s="14"/>
      <c r="R18" s="37">
        <f t="shared" si="3"/>
        <v>14</v>
      </c>
      <c r="S18" s="103">
        <f t="shared" si="5"/>
        <v>0</v>
      </c>
    </row>
    <row r="19" spans="1:19" ht="15">
      <c r="A19" s="8">
        <v>17</v>
      </c>
      <c r="B19" s="9">
        <v>963714</v>
      </c>
      <c r="C19" s="16" t="s">
        <v>26</v>
      </c>
      <c r="D19" s="9" t="s">
        <v>32</v>
      </c>
      <c r="E19" s="9" t="s">
        <v>9</v>
      </c>
      <c r="F19" s="109">
        <v>35</v>
      </c>
      <c r="G19" s="11"/>
      <c r="H19" s="4" t="s">
        <v>92</v>
      </c>
      <c r="I19" s="4"/>
      <c r="J19" s="5">
        <f t="shared" si="2"/>
        <v>11</v>
      </c>
      <c r="K19" s="11">
        <v>42</v>
      </c>
      <c r="L19" s="72">
        <v>20.21</v>
      </c>
      <c r="M19" s="72">
        <f t="shared" si="4"/>
        <v>222.31</v>
      </c>
      <c r="N19" s="66" t="s">
        <v>131</v>
      </c>
      <c r="O19" s="85">
        <v>12</v>
      </c>
      <c r="P19" s="132">
        <v>12</v>
      </c>
      <c r="Q19" s="14"/>
      <c r="R19" s="37">
        <f t="shared" si="3"/>
        <v>24</v>
      </c>
      <c r="S19" s="103">
        <f t="shared" si="5"/>
        <v>485.04</v>
      </c>
    </row>
    <row r="20" spans="1:19" ht="15">
      <c r="A20" s="8">
        <v>18</v>
      </c>
      <c r="B20" s="9"/>
      <c r="C20" s="16" t="s">
        <v>27</v>
      </c>
      <c r="D20" s="9" t="s">
        <v>32</v>
      </c>
      <c r="E20" s="9" t="s">
        <v>9</v>
      </c>
      <c r="F20" s="109">
        <v>4</v>
      </c>
      <c r="G20" s="11"/>
      <c r="H20" s="4" t="s">
        <v>92</v>
      </c>
      <c r="I20" s="4"/>
      <c r="J20" s="5">
        <f t="shared" si="2"/>
        <v>2</v>
      </c>
      <c r="K20" s="11">
        <v>4</v>
      </c>
      <c r="L20" s="72">
        <v>29.55</v>
      </c>
      <c r="M20" s="72">
        <f t="shared" si="4"/>
        <v>59.1</v>
      </c>
      <c r="N20" s="66" t="s">
        <v>131</v>
      </c>
      <c r="O20" s="85">
        <v>1</v>
      </c>
      <c r="P20" s="132">
        <v>1</v>
      </c>
      <c r="Q20" s="14"/>
      <c r="R20" s="37">
        <f t="shared" si="3"/>
        <v>2</v>
      </c>
      <c r="S20" s="103">
        <f t="shared" si="5"/>
        <v>59.1</v>
      </c>
    </row>
    <row r="21" spans="1:19" ht="15">
      <c r="A21" s="8">
        <v>19</v>
      </c>
      <c r="B21" s="9">
        <v>969966</v>
      </c>
      <c r="C21" s="16" t="s">
        <v>28</v>
      </c>
      <c r="D21" s="9" t="s">
        <v>32</v>
      </c>
      <c r="E21" s="9" t="s">
        <v>9</v>
      </c>
      <c r="F21" s="109">
        <v>4</v>
      </c>
      <c r="G21" s="11"/>
      <c r="H21" s="4" t="s">
        <v>92</v>
      </c>
      <c r="I21" s="4"/>
      <c r="J21" s="5">
        <f t="shared" si="2"/>
        <v>2</v>
      </c>
      <c r="K21" s="11">
        <v>4</v>
      </c>
      <c r="L21" s="72">
        <v>65.1</v>
      </c>
      <c r="M21" s="72">
        <f t="shared" si="4"/>
        <v>130.2</v>
      </c>
      <c r="N21" s="66" t="s">
        <v>131</v>
      </c>
      <c r="O21" s="85">
        <v>1</v>
      </c>
      <c r="P21" s="132">
        <v>1</v>
      </c>
      <c r="Q21" s="14"/>
      <c r="R21" s="37">
        <f t="shared" si="3"/>
        <v>2</v>
      </c>
      <c r="S21" s="103">
        <f t="shared" si="5"/>
        <v>130.2</v>
      </c>
    </row>
    <row r="22" spans="1:19" ht="15">
      <c r="A22" s="8">
        <v>20</v>
      </c>
      <c r="B22" s="9">
        <v>997710</v>
      </c>
      <c r="C22" s="16" t="s">
        <v>29</v>
      </c>
      <c r="D22" s="9" t="s">
        <v>32</v>
      </c>
      <c r="E22" s="9" t="s">
        <v>9</v>
      </c>
      <c r="F22" s="109">
        <v>2</v>
      </c>
      <c r="G22" s="11"/>
      <c r="H22" s="4" t="s">
        <v>92</v>
      </c>
      <c r="I22" s="4"/>
      <c r="J22" s="5">
        <f t="shared" si="2"/>
        <v>2</v>
      </c>
      <c r="K22" s="11">
        <v>0</v>
      </c>
      <c r="L22" s="72"/>
      <c r="M22" s="72">
        <f t="shared" si="4"/>
        <v>0</v>
      </c>
      <c r="N22" s="66" t="s">
        <v>131</v>
      </c>
      <c r="O22" s="12"/>
      <c r="P22" s="13"/>
      <c r="Q22" s="14"/>
      <c r="R22" s="37">
        <f t="shared" si="3"/>
        <v>0</v>
      </c>
      <c r="S22" s="103">
        <f t="shared" si="5"/>
        <v>0</v>
      </c>
    </row>
    <row r="23" spans="1:19" ht="15">
      <c r="A23" s="8">
        <v>21</v>
      </c>
      <c r="B23" s="17">
        <v>6689</v>
      </c>
      <c r="C23" s="18" t="s">
        <v>58</v>
      </c>
      <c r="D23" s="17" t="s">
        <v>30</v>
      </c>
      <c r="E23" s="9" t="s">
        <v>35</v>
      </c>
      <c r="F23" s="110">
        <v>28</v>
      </c>
      <c r="G23" s="19"/>
      <c r="H23" s="20"/>
      <c r="I23" s="20"/>
      <c r="J23" s="5">
        <f t="shared" si="2"/>
        <v>28</v>
      </c>
      <c r="K23" s="11">
        <v>0</v>
      </c>
      <c r="L23" s="72"/>
      <c r="M23" s="72">
        <f t="shared" si="4"/>
        <v>0</v>
      </c>
      <c r="N23" s="66" t="s">
        <v>132</v>
      </c>
      <c r="O23" s="12"/>
      <c r="P23" s="13"/>
      <c r="Q23" s="14"/>
      <c r="R23" s="37">
        <f t="shared" si="3"/>
        <v>0</v>
      </c>
      <c r="S23" s="103">
        <f t="shared" si="5"/>
        <v>0</v>
      </c>
    </row>
    <row r="24" spans="1:19" ht="15">
      <c r="A24" s="8">
        <v>22</v>
      </c>
      <c r="B24" s="17">
        <v>6063</v>
      </c>
      <c r="C24" s="21" t="s">
        <v>59</v>
      </c>
      <c r="D24" s="17" t="s">
        <v>33</v>
      </c>
      <c r="E24" s="9" t="s">
        <v>35</v>
      </c>
      <c r="F24" s="110">
        <v>11</v>
      </c>
      <c r="G24" s="19"/>
      <c r="H24" s="20"/>
      <c r="I24" s="20"/>
      <c r="J24" s="5">
        <f t="shared" si="2"/>
        <v>11</v>
      </c>
      <c r="K24" s="11">
        <v>0</v>
      </c>
      <c r="L24" s="72">
        <v>1593.22</v>
      </c>
      <c r="M24" s="72">
        <f t="shared" si="4"/>
        <v>17525.420000000002</v>
      </c>
      <c r="N24" s="66" t="s">
        <v>132</v>
      </c>
      <c r="O24" s="12"/>
      <c r="P24" s="13"/>
      <c r="Q24" s="14"/>
      <c r="R24" s="37">
        <f t="shared" si="3"/>
        <v>0</v>
      </c>
      <c r="S24" s="103">
        <f t="shared" si="5"/>
        <v>0</v>
      </c>
    </row>
    <row r="25" spans="1:19" ht="15">
      <c r="A25" s="8">
        <v>23</v>
      </c>
      <c r="B25" s="17">
        <v>6335</v>
      </c>
      <c r="C25" s="21" t="s">
        <v>60</v>
      </c>
      <c r="D25" s="17" t="s">
        <v>30</v>
      </c>
      <c r="E25" s="9" t="s">
        <v>35</v>
      </c>
      <c r="F25" s="110">
        <v>8</v>
      </c>
      <c r="G25" s="19"/>
      <c r="H25" s="20"/>
      <c r="I25" s="20"/>
      <c r="J25" s="5">
        <f t="shared" si="2"/>
        <v>8</v>
      </c>
      <c r="K25" s="11">
        <v>0</v>
      </c>
      <c r="L25" s="72"/>
      <c r="M25" s="72">
        <f t="shared" si="4"/>
        <v>0</v>
      </c>
      <c r="N25" s="66" t="s">
        <v>132</v>
      </c>
      <c r="O25" s="12"/>
      <c r="P25" s="13"/>
      <c r="Q25" s="14"/>
      <c r="R25" s="37">
        <f t="shared" si="3"/>
        <v>0</v>
      </c>
      <c r="S25" s="103">
        <f t="shared" si="5"/>
        <v>0</v>
      </c>
    </row>
    <row r="26" spans="1:19" ht="15">
      <c r="A26" s="8">
        <v>24</v>
      </c>
      <c r="B26" s="17">
        <v>8512</v>
      </c>
      <c r="C26" s="21" t="s">
        <v>61</v>
      </c>
      <c r="D26" s="17" t="s">
        <v>33</v>
      </c>
      <c r="E26" s="9" t="s">
        <v>35</v>
      </c>
      <c r="F26" s="110">
        <v>6</v>
      </c>
      <c r="G26" s="19"/>
      <c r="H26" s="20"/>
      <c r="I26" s="20"/>
      <c r="J26" s="5">
        <f t="shared" si="2"/>
        <v>6</v>
      </c>
      <c r="K26" s="11">
        <v>0</v>
      </c>
      <c r="L26" s="72">
        <v>1033.9</v>
      </c>
      <c r="M26" s="72">
        <f t="shared" si="4"/>
        <v>6203.400000000001</v>
      </c>
      <c r="N26" s="66" t="s">
        <v>132</v>
      </c>
      <c r="O26" s="12"/>
      <c r="P26" s="13"/>
      <c r="Q26" s="14"/>
      <c r="R26" s="37">
        <f t="shared" si="3"/>
        <v>0</v>
      </c>
      <c r="S26" s="103">
        <f t="shared" si="5"/>
        <v>0</v>
      </c>
    </row>
    <row r="27" spans="1:19" ht="15">
      <c r="A27" s="8">
        <v>26</v>
      </c>
      <c r="B27" s="17">
        <v>962913</v>
      </c>
      <c r="C27" s="21" t="s">
        <v>44</v>
      </c>
      <c r="D27" s="17" t="s">
        <v>32</v>
      </c>
      <c r="E27" s="9" t="s">
        <v>35</v>
      </c>
      <c r="F27" s="110">
        <v>10</v>
      </c>
      <c r="G27" s="19"/>
      <c r="H27" s="20"/>
      <c r="I27" s="20"/>
      <c r="J27" s="5">
        <f t="shared" si="2"/>
        <v>10</v>
      </c>
      <c r="K27" s="11">
        <v>0</v>
      </c>
      <c r="L27" s="72"/>
      <c r="M27" s="72">
        <f t="shared" si="4"/>
        <v>0</v>
      </c>
      <c r="N27" s="66" t="s">
        <v>132</v>
      </c>
      <c r="O27" s="12"/>
      <c r="P27" s="13"/>
      <c r="Q27" s="14"/>
      <c r="R27" s="37">
        <f t="shared" si="3"/>
        <v>0</v>
      </c>
      <c r="S27" s="103">
        <f t="shared" si="5"/>
        <v>0</v>
      </c>
    </row>
    <row r="28" spans="1:19" ht="15">
      <c r="A28" s="8">
        <v>27</v>
      </c>
      <c r="B28" s="17">
        <v>963719</v>
      </c>
      <c r="C28" s="21" t="s">
        <v>45</v>
      </c>
      <c r="D28" s="17" t="s">
        <v>32</v>
      </c>
      <c r="E28" s="9" t="s">
        <v>35</v>
      </c>
      <c r="F28" s="110">
        <v>7</v>
      </c>
      <c r="G28" s="19"/>
      <c r="H28" s="20"/>
      <c r="I28" s="20"/>
      <c r="J28" s="5">
        <f t="shared" si="2"/>
        <v>7</v>
      </c>
      <c r="K28" s="11">
        <v>0</v>
      </c>
      <c r="L28" s="72"/>
      <c r="M28" s="72">
        <f t="shared" si="4"/>
        <v>0</v>
      </c>
      <c r="N28" s="66" t="s">
        <v>132</v>
      </c>
      <c r="O28" s="12"/>
      <c r="P28" s="13"/>
      <c r="Q28" s="14"/>
      <c r="R28" s="37">
        <f t="shared" si="3"/>
        <v>0</v>
      </c>
      <c r="S28" s="103">
        <f t="shared" si="5"/>
        <v>0</v>
      </c>
    </row>
    <row r="29" spans="1:19" ht="15">
      <c r="A29" s="8">
        <v>28</v>
      </c>
      <c r="B29" s="17">
        <v>963714</v>
      </c>
      <c r="C29" s="21" t="s">
        <v>62</v>
      </c>
      <c r="D29" s="17" t="s">
        <v>32</v>
      </c>
      <c r="E29" s="9" t="s">
        <v>35</v>
      </c>
      <c r="F29" s="110">
        <v>2</v>
      </c>
      <c r="G29" s="19"/>
      <c r="H29" s="20"/>
      <c r="I29" s="20"/>
      <c r="J29" s="5">
        <f t="shared" si="2"/>
        <v>2</v>
      </c>
      <c r="K29" s="11">
        <v>0</v>
      </c>
      <c r="L29" s="72"/>
      <c r="M29" s="72">
        <f t="shared" si="4"/>
        <v>0</v>
      </c>
      <c r="N29" s="66" t="s">
        <v>132</v>
      </c>
      <c r="O29" s="12"/>
      <c r="P29" s="13"/>
      <c r="Q29" s="14"/>
      <c r="R29" s="37">
        <f t="shared" si="3"/>
        <v>0</v>
      </c>
      <c r="S29" s="103">
        <f t="shared" si="5"/>
        <v>0</v>
      </c>
    </row>
    <row r="30" spans="1:19" ht="15">
      <c r="A30" s="8">
        <v>29</v>
      </c>
      <c r="B30" s="17">
        <v>962921</v>
      </c>
      <c r="C30" s="21" t="s">
        <v>47</v>
      </c>
      <c r="D30" s="17" t="s">
        <v>32</v>
      </c>
      <c r="E30" s="9" t="s">
        <v>35</v>
      </c>
      <c r="F30" s="110">
        <v>6</v>
      </c>
      <c r="G30" s="19"/>
      <c r="H30" s="20"/>
      <c r="I30" s="20"/>
      <c r="J30" s="5">
        <f t="shared" si="2"/>
        <v>6</v>
      </c>
      <c r="K30" s="11">
        <v>0</v>
      </c>
      <c r="L30" s="72"/>
      <c r="M30" s="72">
        <f t="shared" si="4"/>
        <v>0</v>
      </c>
      <c r="N30" s="66" t="s">
        <v>132</v>
      </c>
      <c r="O30" s="12"/>
      <c r="P30" s="13"/>
      <c r="Q30" s="14"/>
      <c r="R30" s="37">
        <f t="shared" si="3"/>
        <v>0</v>
      </c>
      <c r="S30" s="103">
        <f t="shared" si="5"/>
        <v>0</v>
      </c>
    </row>
    <row r="31" spans="1:19" ht="15">
      <c r="A31" s="8">
        <v>30</v>
      </c>
      <c r="B31" s="17">
        <v>963361</v>
      </c>
      <c r="C31" s="21" t="s">
        <v>48</v>
      </c>
      <c r="D31" s="17" t="s">
        <v>32</v>
      </c>
      <c r="E31" s="9" t="s">
        <v>35</v>
      </c>
      <c r="F31" s="110">
        <v>4</v>
      </c>
      <c r="G31" s="19"/>
      <c r="H31" s="20"/>
      <c r="I31" s="20"/>
      <c r="J31" s="5">
        <f t="shared" si="2"/>
        <v>4</v>
      </c>
      <c r="K31" s="11">
        <v>0</v>
      </c>
      <c r="L31" s="72"/>
      <c r="M31" s="72">
        <f t="shared" si="4"/>
        <v>0</v>
      </c>
      <c r="N31" s="66" t="s">
        <v>132</v>
      </c>
      <c r="O31" s="12"/>
      <c r="P31" s="13"/>
      <c r="Q31" s="14"/>
      <c r="R31" s="37">
        <f t="shared" si="3"/>
        <v>0</v>
      </c>
      <c r="S31" s="103">
        <f t="shared" si="5"/>
        <v>0</v>
      </c>
    </row>
    <row r="32" spans="1:19" ht="15">
      <c r="A32" s="8">
        <v>31</v>
      </c>
      <c r="B32" s="17">
        <v>996512</v>
      </c>
      <c r="C32" s="21" t="s">
        <v>63</v>
      </c>
      <c r="D32" s="17" t="s">
        <v>32</v>
      </c>
      <c r="E32" s="9" t="s">
        <v>35</v>
      </c>
      <c r="F32" s="110">
        <v>4</v>
      </c>
      <c r="G32" s="19"/>
      <c r="H32" s="20"/>
      <c r="I32" s="20"/>
      <c r="J32" s="5">
        <f t="shared" si="2"/>
        <v>4</v>
      </c>
      <c r="K32" s="11">
        <v>0</v>
      </c>
      <c r="L32" s="72"/>
      <c r="M32" s="72">
        <f t="shared" si="4"/>
        <v>0</v>
      </c>
      <c r="N32" s="66" t="s">
        <v>132</v>
      </c>
      <c r="O32" s="12"/>
      <c r="P32" s="13"/>
      <c r="Q32" s="14"/>
      <c r="R32" s="37">
        <f t="shared" si="3"/>
        <v>0</v>
      </c>
      <c r="S32" s="103">
        <f t="shared" si="5"/>
        <v>0</v>
      </c>
    </row>
    <row r="33" spans="1:19" ht="15">
      <c r="A33" s="8">
        <v>32</v>
      </c>
      <c r="B33" s="17">
        <v>32821220</v>
      </c>
      <c r="C33" s="21" t="s">
        <v>64</v>
      </c>
      <c r="D33" s="17" t="s">
        <v>33</v>
      </c>
      <c r="E33" s="9" t="s">
        <v>35</v>
      </c>
      <c r="F33" s="110">
        <v>10</v>
      </c>
      <c r="G33" s="19"/>
      <c r="H33" s="20"/>
      <c r="I33" s="20"/>
      <c r="J33" s="5">
        <f t="shared" si="2"/>
        <v>10</v>
      </c>
      <c r="K33" s="11">
        <v>0</v>
      </c>
      <c r="L33" s="72">
        <v>38.51</v>
      </c>
      <c r="M33" s="72">
        <f t="shared" si="4"/>
        <v>385.09999999999997</v>
      </c>
      <c r="N33" s="66" t="s">
        <v>132</v>
      </c>
      <c r="O33" s="12"/>
      <c r="P33" s="13"/>
      <c r="Q33" s="14"/>
      <c r="R33" s="37">
        <f t="shared" si="3"/>
        <v>0</v>
      </c>
      <c r="S33" s="103">
        <f t="shared" si="5"/>
        <v>0</v>
      </c>
    </row>
    <row r="34" spans="1:19" ht="15">
      <c r="A34" s="8">
        <v>33</v>
      </c>
      <c r="B34" s="19">
        <v>997592</v>
      </c>
      <c r="C34" s="21" t="s">
        <v>65</v>
      </c>
      <c r="D34" s="19" t="s">
        <v>33</v>
      </c>
      <c r="E34" s="9" t="s">
        <v>35</v>
      </c>
      <c r="F34" s="110">
        <v>500</v>
      </c>
      <c r="G34" s="19"/>
      <c r="H34" s="20"/>
      <c r="I34" s="20"/>
      <c r="J34" s="5">
        <f t="shared" si="2"/>
        <v>500</v>
      </c>
      <c r="K34" s="11">
        <v>0</v>
      </c>
      <c r="L34" s="72">
        <v>3.92</v>
      </c>
      <c r="M34" s="72">
        <f t="shared" si="4"/>
        <v>1960</v>
      </c>
      <c r="N34" s="66" t="s">
        <v>132</v>
      </c>
      <c r="O34" s="12"/>
      <c r="P34" s="13"/>
      <c r="Q34" s="14"/>
      <c r="R34" s="37">
        <f t="shared" si="3"/>
        <v>0</v>
      </c>
      <c r="S34" s="103">
        <f t="shared" si="5"/>
        <v>0</v>
      </c>
    </row>
    <row r="35" spans="1:19" ht="15">
      <c r="A35" s="8">
        <v>34</v>
      </c>
      <c r="B35" s="17">
        <v>950003</v>
      </c>
      <c r="C35" s="21" t="s">
        <v>49</v>
      </c>
      <c r="D35" s="17" t="s">
        <v>33</v>
      </c>
      <c r="E35" s="9" t="s">
        <v>35</v>
      </c>
      <c r="F35" s="110">
        <v>3</v>
      </c>
      <c r="G35" s="19"/>
      <c r="H35" s="20"/>
      <c r="I35" s="20"/>
      <c r="J35" s="5">
        <f t="shared" si="2"/>
        <v>3</v>
      </c>
      <c r="K35" s="11">
        <v>0</v>
      </c>
      <c r="L35" s="72"/>
      <c r="M35" s="72">
        <f t="shared" si="4"/>
        <v>0</v>
      </c>
      <c r="N35" s="66" t="s">
        <v>132</v>
      </c>
      <c r="O35" s="12"/>
      <c r="P35" s="13"/>
      <c r="Q35" s="14"/>
      <c r="R35" s="37">
        <f t="shared" si="3"/>
        <v>0</v>
      </c>
      <c r="S35" s="103">
        <f t="shared" si="5"/>
        <v>0</v>
      </c>
    </row>
    <row r="36" spans="1:19" ht="15">
      <c r="A36" s="8">
        <v>35</v>
      </c>
      <c r="B36" s="19">
        <v>961210</v>
      </c>
      <c r="C36" s="22" t="s">
        <v>46</v>
      </c>
      <c r="D36" s="17" t="s">
        <v>32</v>
      </c>
      <c r="E36" s="9" t="s">
        <v>35</v>
      </c>
      <c r="F36" s="110">
        <v>18</v>
      </c>
      <c r="G36" s="19"/>
      <c r="H36" s="20"/>
      <c r="I36" s="20"/>
      <c r="J36" s="5">
        <f t="shared" si="2"/>
        <v>18</v>
      </c>
      <c r="K36" s="11">
        <v>0</v>
      </c>
      <c r="L36" s="72"/>
      <c r="M36" s="72">
        <f t="shared" si="4"/>
        <v>0</v>
      </c>
      <c r="N36" s="66" t="s">
        <v>132</v>
      </c>
      <c r="O36" s="12"/>
      <c r="P36" s="13"/>
      <c r="Q36" s="14"/>
      <c r="R36" s="37">
        <f t="shared" si="3"/>
        <v>0</v>
      </c>
      <c r="S36" s="103">
        <f t="shared" si="5"/>
        <v>0</v>
      </c>
    </row>
    <row r="37" spans="1:19" ht="15">
      <c r="A37" s="8">
        <v>36</v>
      </c>
      <c r="B37" s="19">
        <v>966925</v>
      </c>
      <c r="C37" s="22" t="s">
        <v>66</v>
      </c>
      <c r="D37" s="17" t="s">
        <v>32</v>
      </c>
      <c r="E37" s="9" t="s">
        <v>35</v>
      </c>
      <c r="F37" s="110">
        <v>6</v>
      </c>
      <c r="G37" s="19"/>
      <c r="H37" s="20"/>
      <c r="I37" s="20"/>
      <c r="J37" s="5">
        <f t="shared" si="2"/>
        <v>6</v>
      </c>
      <c r="K37" s="11">
        <v>0</v>
      </c>
      <c r="L37" s="72"/>
      <c r="M37" s="72">
        <f t="shared" si="4"/>
        <v>0</v>
      </c>
      <c r="N37" s="66" t="s">
        <v>132</v>
      </c>
      <c r="O37" s="12"/>
      <c r="P37" s="13"/>
      <c r="Q37" s="14"/>
      <c r="R37" s="37">
        <f t="shared" si="3"/>
        <v>0</v>
      </c>
      <c r="S37" s="103">
        <f t="shared" si="5"/>
        <v>0</v>
      </c>
    </row>
    <row r="38" spans="1:19" ht="15">
      <c r="A38" s="8">
        <v>37</v>
      </c>
      <c r="B38" s="17">
        <v>968101</v>
      </c>
      <c r="C38" s="18" t="s">
        <v>50</v>
      </c>
      <c r="D38" s="17" t="s">
        <v>32</v>
      </c>
      <c r="E38" s="9" t="s">
        <v>35</v>
      </c>
      <c r="F38" s="110">
        <v>8</v>
      </c>
      <c r="G38" s="19"/>
      <c r="H38" s="20"/>
      <c r="I38" s="20"/>
      <c r="J38" s="5">
        <f t="shared" si="2"/>
        <v>8</v>
      </c>
      <c r="K38" s="11">
        <v>0</v>
      </c>
      <c r="L38" s="72"/>
      <c r="M38" s="72">
        <f t="shared" si="4"/>
        <v>0</v>
      </c>
      <c r="N38" s="66" t="s">
        <v>132</v>
      </c>
      <c r="O38" s="12"/>
      <c r="P38" s="13"/>
      <c r="Q38" s="14"/>
      <c r="R38" s="37">
        <f t="shared" si="3"/>
        <v>0</v>
      </c>
      <c r="S38" s="103">
        <f t="shared" si="5"/>
        <v>0</v>
      </c>
    </row>
    <row r="39" spans="1:19" ht="15">
      <c r="A39" s="8">
        <v>38</v>
      </c>
      <c r="B39" s="17">
        <v>967519</v>
      </c>
      <c r="C39" s="18" t="s">
        <v>67</v>
      </c>
      <c r="D39" s="17" t="s">
        <v>32</v>
      </c>
      <c r="E39" s="9" t="s">
        <v>35</v>
      </c>
      <c r="F39" s="110">
        <v>27</v>
      </c>
      <c r="G39" s="19"/>
      <c r="H39" s="20"/>
      <c r="I39" s="20"/>
      <c r="J39" s="5">
        <f t="shared" si="2"/>
        <v>27</v>
      </c>
      <c r="K39" s="11">
        <v>0</v>
      </c>
      <c r="L39" s="72"/>
      <c r="M39" s="72">
        <f t="shared" si="4"/>
        <v>0</v>
      </c>
      <c r="N39" s="66" t="s">
        <v>132</v>
      </c>
      <c r="O39" s="12"/>
      <c r="P39" s="13"/>
      <c r="Q39" s="14"/>
      <c r="R39" s="37">
        <f t="shared" si="3"/>
        <v>0</v>
      </c>
      <c r="S39" s="103">
        <f t="shared" si="5"/>
        <v>0</v>
      </c>
    </row>
    <row r="40" spans="1:19" ht="15.75" thickBot="1">
      <c r="A40" s="30">
        <v>39</v>
      </c>
      <c r="B40" s="31">
        <v>991375</v>
      </c>
      <c r="C40" s="32" t="s">
        <v>68</v>
      </c>
      <c r="D40" s="31" t="s">
        <v>33</v>
      </c>
      <c r="E40" s="23" t="s">
        <v>35</v>
      </c>
      <c r="F40" s="111">
        <v>0</v>
      </c>
      <c r="G40" s="34"/>
      <c r="H40" s="35"/>
      <c r="I40" s="35"/>
      <c r="J40" s="36">
        <f t="shared" si="2"/>
        <v>0</v>
      </c>
      <c r="K40" s="24">
        <v>0</v>
      </c>
      <c r="L40" s="70"/>
      <c r="M40" s="70">
        <f t="shared" si="4"/>
        <v>0</v>
      </c>
      <c r="N40" s="66" t="s">
        <v>132</v>
      </c>
      <c r="O40" s="25"/>
      <c r="P40" s="26"/>
      <c r="Q40" s="27"/>
      <c r="R40" s="135">
        <f t="shared" si="3"/>
        <v>0</v>
      </c>
      <c r="S40" s="104">
        <f t="shared" si="5"/>
        <v>0</v>
      </c>
    </row>
    <row r="41" spans="1:19" ht="15.75" thickBot="1">
      <c r="A41" s="244"/>
      <c r="B41" s="245"/>
      <c r="C41" s="114" t="s">
        <v>76</v>
      </c>
      <c r="D41" s="255" t="s">
        <v>36</v>
      </c>
      <c r="E41" s="255"/>
      <c r="F41" s="48">
        <f>SUM(F3:F40)</f>
        <v>1047</v>
      </c>
      <c r="G41" s="115">
        <f>SUM(G3:G40)</f>
        <v>0</v>
      </c>
      <c r="H41" s="251"/>
      <c r="I41" s="252"/>
      <c r="J41" s="49">
        <f>SUM(J3:J40)</f>
        <v>876</v>
      </c>
      <c r="K41" s="49">
        <f>SUM(K3:K40)</f>
        <v>438</v>
      </c>
      <c r="L41" s="68" t="s">
        <v>69</v>
      </c>
      <c r="M41" s="78">
        <f>SUM(M3:M40)</f>
        <v>86289.11</v>
      </c>
      <c r="N41" s="83" t="s">
        <v>69</v>
      </c>
      <c r="O41" s="252"/>
      <c r="P41" s="256"/>
      <c r="Q41" s="256"/>
      <c r="R41" s="50">
        <f>SUM(R3:R40)</f>
        <v>171</v>
      </c>
      <c r="S41" s="62">
        <f>SUM(S3:S40)</f>
        <v>20717.87</v>
      </c>
    </row>
    <row r="42" spans="1:19" ht="15">
      <c r="A42" s="1">
        <v>1</v>
      </c>
      <c r="B42" s="2" t="s">
        <v>37</v>
      </c>
      <c r="C42" s="3" t="s">
        <v>89</v>
      </c>
      <c r="D42" s="2" t="s">
        <v>32</v>
      </c>
      <c r="E42" s="2" t="s">
        <v>9</v>
      </c>
      <c r="F42" s="4">
        <v>25</v>
      </c>
      <c r="G42" s="4"/>
      <c r="H42" s="107" t="s">
        <v>102</v>
      </c>
      <c r="I42" s="4"/>
      <c r="J42" s="5">
        <f t="shared" si="2"/>
        <v>25</v>
      </c>
      <c r="K42" s="4">
        <v>0</v>
      </c>
      <c r="L42" s="73"/>
      <c r="M42" s="73">
        <f t="shared" si="4"/>
        <v>0</v>
      </c>
      <c r="N42" s="69" t="s">
        <v>100</v>
      </c>
      <c r="O42" s="29"/>
      <c r="P42" s="6"/>
      <c r="Q42" s="7"/>
      <c r="R42" s="37">
        <f t="shared" si="3"/>
        <v>0</v>
      </c>
      <c r="S42" s="105">
        <f t="shared" si="5"/>
        <v>0</v>
      </c>
    </row>
    <row r="43" spans="1:19" ht="15">
      <c r="A43" s="8">
        <v>2</v>
      </c>
      <c r="B43" s="9" t="s">
        <v>38</v>
      </c>
      <c r="C43" s="10" t="s">
        <v>51</v>
      </c>
      <c r="D43" s="9" t="s">
        <v>32</v>
      </c>
      <c r="E43" s="9" t="s">
        <v>9</v>
      </c>
      <c r="F43" s="11">
        <v>225</v>
      </c>
      <c r="G43" s="11"/>
      <c r="H43" s="107" t="s">
        <v>102</v>
      </c>
      <c r="I43" s="4"/>
      <c r="J43" s="5">
        <f t="shared" si="2"/>
        <v>175</v>
      </c>
      <c r="K43" s="11">
        <v>0</v>
      </c>
      <c r="L43" s="72">
        <v>34.95</v>
      </c>
      <c r="M43" s="72">
        <f t="shared" si="4"/>
        <v>6116.250000000001</v>
      </c>
      <c r="N43" s="66" t="s">
        <v>100</v>
      </c>
      <c r="O43" s="85">
        <v>50</v>
      </c>
      <c r="P43" s="13"/>
      <c r="Q43" s="14"/>
      <c r="R43" s="37">
        <f t="shared" si="3"/>
        <v>50</v>
      </c>
      <c r="S43" s="103">
        <f t="shared" si="5"/>
        <v>1747.5000000000002</v>
      </c>
    </row>
    <row r="44" spans="1:19" ht="15">
      <c r="A44" s="8">
        <v>3</v>
      </c>
      <c r="B44" s="9" t="s">
        <v>39</v>
      </c>
      <c r="C44" s="10" t="s">
        <v>52</v>
      </c>
      <c r="D44" s="9" t="s">
        <v>32</v>
      </c>
      <c r="E44" s="9" t="s">
        <v>9</v>
      </c>
      <c r="F44" s="11">
        <v>125</v>
      </c>
      <c r="G44" s="11"/>
      <c r="H44" s="107" t="s">
        <v>102</v>
      </c>
      <c r="I44" s="4"/>
      <c r="J44" s="5">
        <f t="shared" si="2"/>
        <v>125</v>
      </c>
      <c r="K44" s="11">
        <v>0</v>
      </c>
      <c r="L44" s="72">
        <v>15.45</v>
      </c>
      <c r="M44" s="72">
        <f t="shared" si="4"/>
        <v>1931.25</v>
      </c>
      <c r="N44" s="66" t="s">
        <v>100</v>
      </c>
      <c r="O44" s="12"/>
      <c r="P44" s="13"/>
      <c r="Q44" s="14"/>
      <c r="R44" s="37">
        <f t="shared" si="3"/>
        <v>0</v>
      </c>
      <c r="S44" s="103">
        <f t="shared" si="5"/>
        <v>0</v>
      </c>
    </row>
    <row r="45" spans="1:19" ht="15">
      <c r="A45" s="8">
        <v>4</v>
      </c>
      <c r="B45" s="9" t="s">
        <v>40</v>
      </c>
      <c r="C45" s="10" t="s">
        <v>53</v>
      </c>
      <c r="D45" s="9" t="s">
        <v>32</v>
      </c>
      <c r="E45" s="9" t="s">
        <v>9</v>
      </c>
      <c r="F45" s="11">
        <v>2</v>
      </c>
      <c r="G45" s="11"/>
      <c r="H45" s="107" t="s">
        <v>102</v>
      </c>
      <c r="I45" s="4"/>
      <c r="J45" s="5">
        <f t="shared" si="2"/>
        <v>2</v>
      </c>
      <c r="K45" s="11">
        <v>0</v>
      </c>
      <c r="L45" s="72"/>
      <c r="M45" s="72">
        <f t="shared" si="4"/>
        <v>0</v>
      </c>
      <c r="N45" s="66" t="s">
        <v>100</v>
      </c>
      <c r="O45" s="12"/>
      <c r="P45" s="13"/>
      <c r="Q45" s="14"/>
      <c r="R45" s="37">
        <f t="shared" si="3"/>
        <v>0</v>
      </c>
      <c r="S45" s="103">
        <f t="shared" si="5"/>
        <v>0</v>
      </c>
    </row>
    <row r="46" spans="1:19" ht="15">
      <c r="A46" s="8">
        <v>5</v>
      </c>
      <c r="B46" s="9" t="s">
        <v>41</v>
      </c>
      <c r="C46" s="10" t="s">
        <v>54</v>
      </c>
      <c r="D46" s="9" t="s">
        <v>32</v>
      </c>
      <c r="E46" s="9" t="s">
        <v>9</v>
      </c>
      <c r="F46" s="11">
        <v>232</v>
      </c>
      <c r="G46" s="11"/>
      <c r="H46" s="107" t="s">
        <v>102</v>
      </c>
      <c r="I46" s="4"/>
      <c r="J46" s="5">
        <f t="shared" si="2"/>
        <v>229</v>
      </c>
      <c r="K46" s="11">
        <v>0</v>
      </c>
      <c r="L46" s="72">
        <v>6.22</v>
      </c>
      <c r="M46" s="72">
        <f t="shared" si="4"/>
        <v>1424.3799999999999</v>
      </c>
      <c r="N46" s="66" t="s">
        <v>100</v>
      </c>
      <c r="O46" s="85">
        <v>3</v>
      </c>
      <c r="P46" s="13"/>
      <c r="Q46" s="14"/>
      <c r="R46" s="37">
        <f t="shared" si="3"/>
        <v>3</v>
      </c>
      <c r="S46" s="103">
        <f t="shared" si="5"/>
        <v>18.66</v>
      </c>
    </row>
    <row r="47" spans="1:19" ht="15">
      <c r="A47" s="8">
        <v>6</v>
      </c>
      <c r="B47" s="9" t="s">
        <v>42</v>
      </c>
      <c r="C47" s="10" t="s">
        <v>55</v>
      </c>
      <c r="D47" s="9" t="s">
        <v>32</v>
      </c>
      <c r="E47" s="9" t="s">
        <v>9</v>
      </c>
      <c r="F47" s="11">
        <v>100</v>
      </c>
      <c r="G47" s="11"/>
      <c r="H47" s="107" t="s">
        <v>102</v>
      </c>
      <c r="I47" s="4"/>
      <c r="J47" s="5">
        <f t="shared" si="2"/>
        <v>96</v>
      </c>
      <c r="K47" s="11">
        <v>0</v>
      </c>
      <c r="L47" s="72">
        <v>17.12</v>
      </c>
      <c r="M47" s="72">
        <f t="shared" si="4"/>
        <v>1643.52</v>
      </c>
      <c r="N47" s="66" t="s">
        <v>100</v>
      </c>
      <c r="O47" s="85">
        <v>4</v>
      </c>
      <c r="P47" s="13"/>
      <c r="Q47" s="14"/>
      <c r="R47" s="37">
        <f t="shared" si="3"/>
        <v>4</v>
      </c>
      <c r="S47" s="103">
        <f t="shared" si="5"/>
        <v>68.48</v>
      </c>
    </row>
    <row r="48" spans="1:19" ht="15">
      <c r="A48" s="8">
        <v>7</v>
      </c>
      <c r="B48" s="9" t="s">
        <v>87</v>
      </c>
      <c r="C48" s="10" t="s">
        <v>88</v>
      </c>
      <c r="D48" s="9" t="s">
        <v>32</v>
      </c>
      <c r="E48" s="9" t="s">
        <v>9</v>
      </c>
      <c r="F48" s="11">
        <v>1</v>
      </c>
      <c r="G48" s="11"/>
      <c r="H48" s="107" t="s">
        <v>102</v>
      </c>
      <c r="I48" s="4"/>
      <c r="J48" s="5">
        <f t="shared" si="2"/>
        <v>1</v>
      </c>
      <c r="K48" s="11">
        <v>0</v>
      </c>
      <c r="L48" s="72">
        <v>380.58</v>
      </c>
      <c r="M48" s="72">
        <f t="shared" si="4"/>
        <v>380.58</v>
      </c>
      <c r="N48" s="66" t="s">
        <v>100</v>
      </c>
      <c r="O48" s="12"/>
      <c r="P48" s="13"/>
      <c r="Q48" s="14"/>
      <c r="R48" s="37">
        <f t="shared" si="3"/>
        <v>0</v>
      </c>
      <c r="S48" s="103">
        <f t="shared" si="5"/>
        <v>0</v>
      </c>
    </row>
    <row r="49" spans="1:19" ht="15">
      <c r="A49" s="8">
        <v>8</v>
      </c>
      <c r="B49" s="9" t="s">
        <v>43</v>
      </c>
      <c r="C49" s="10" t="s">
        <v>56</v>
      </c>
      <c r="D49" s="9" t="s">
        <v>32</v>
      </c>
      <c r="E49" s="9" t="s">
        <v>35</v>
      </c>
      <c r="F49" s="76">
        <v>25</v>
      </c>
      <c r="G49" s="19"/>
      <c r="H49" s="107" t="s">
        <v>102</v>
      </c>
      <c r="I49" s="20"/>
      <c r="J49" s="5">
        <f t="shared" si="2"/>
        <v>25</v>
      </c>
      <c r="K49" s="11">
        <v>0</v>
      </c>
      <c r="L49" s="72">
        <v>75.32</v>
      </c>
      <c r="M49" s="72">
        <f t="shared" si="4"/>
        <v>1882.9999999999998</v>
      </c>
      <c r="N49" s="66" t="s">
        <v>100</v>
      </c>
      <c r="O49" s="12"/>
      <c r="P49" s="13"/>
      <c r="Q49" s="14"/>
      <c r="R49" s="37">
        <f t="shared" si="3"/>
        <v>0</v>
      </c>
      <c r="S49" s="103">
        <f t="shared" si="5"/>
        <v>0</v>
      </c>
    </row>
    <row r="50" spans="1:19" ht="15">
      <c r="A50" s="8">
        <v>9</v>
      </c>
      <c r="B50" s="9" t="s">
        <v>38</v>
      </c>
      <c r="C50" s="10" t="s">
        <v>51</v>
      </c>
      <c r="D50" s="9" t="s">
        <v>32</v>
      </c>
      <c r="E50" s="9" t="s">
        <v>35</v>
      </c>
      <c r="F50" s="76">
        <v>50</v>
      </c>
      <c r="G50" s="19"/>
      <c r="H50" s="107" t="s">
        <v>102</v>
      </c>
      <c r="I50" s="20"/>
      <c r="J50" s="5">
        <f t="shared" si="2"/>
        <v>50</v>
      </c>
      <c r="K50" s="11">
        <v>0</v>
      </c>
      <c r="L50" s="72">
        <v>34.95</v>
      </c>
      <c r="M50" s="72">
        <f t="shared" si="4"/>
        <v>1747.5000000000002</v>
      </c>
      <c r="N50" s="66" t="s">
        <v>100</v>
      </c>
      <c r="O50" s="12"/>
      <c r="P50" s="13"/>
      <c r="Q50" s="14"/>
      <c r="R50" s="37">
        <f t="shared" si="3"/>
        <v>0</v>
      </c>
      <c r="S50" s="103">
        <f t="shared" si="5"/>
        <v>0</v>
      </c>
    </row>
    <row r="51" spans="1:19" ht="15">
      <c r="A51" s="8">
        <v>10</v>
      </c>
      <c r="B51" s="23" t="s">
        <v>86</v>
      </c>
      <c r="C51" s="71" t="s">
        <v>85</v>
      </c>
      <c r="D51" s="9" t="s">
        <v>32</v>
      </c>
      <c r="E51" s="9" t="s">
        <v>9</v>
      </c>
      <c r="F51" s="28">
        <v>10</v>
      </c>
      <c r="G51" s="34"/>
      <c r="H51" s="107" t="s">
        <v>102</v>
      </c>
      <c r="I51" s="19"/>
      <c r="J51" s="5">
        <f>F51+G51-R51</f>
        <v>10</v>
      </c>
      <c r="K51" s="11">
        <v>0</v>
      </c>
      <c r="L51" s="72">
        <v>24.5</v>
      </c>
      <c r="M51" s="72">
        <f>J51*L51</f>
        <v>245</v>
      </c>
      <c r="N51" s="66" t="s">
        <v>100</v>
      </c>
      <c r="O51" s="25"/>
      <c r="P51" s="26"/>
      <c r="Q51" s="27"/>
      <c r="R51" s="37">
        <f t="shared" si="3"/>
        <v>0</v>
      </c>
      <c r="S51" s="103">
        <f>R51*L51</f>
        <v>0</v>
      </c>
    </row>
    <row r="52" spans="1:19" ht="15">
      <c r="A52" s="8">
        <v>11</v>
      </c>
      <c r="B52" s="23" t="s">
        <v>83</v>
      </c>
      <c r="C52" s="71" t="s">
        <v>84</v>
      </c>
      <c r="D52" s="9" t="s">
        <v>32</v>
      </c>
      <c r="E52" s="9" t="s">
        <v>9</v>
      </c>
      <c r="F52" s="33">
        <v>10</v>
      </c>
      <c r="G52" s="34"/>
      <c r="H52" s="107" t="s">
        <v>102</v>
      </c>
      <c r="I52" s="19"/>
      <c r="J52" s="5">
        <f>F52+G52-R52</f>
        <v>10</v>
      </c>
      <c r="K52" s="11">
        <v>0</v>
      </c>
      <c r="L52" s="72">
        <v>42.83</v>
      </c>
      <c r="M52" s="72">
        <f>J52*L52</f>
        <v>428.29999999999995</v>
      </c>
      <c r="N52" s="66" t="s">
        <v>100</v>
      </c>
      <c r="O52" s="25"/>
      <c r="P52" s="26"/>
      <c r="Q52" s="27"/>
      <c r="R52" s="37">
        <f t="shared" si="3"/>
        <v>0</v>
      </c>
      <c r="S52" s="103">
        <f>R52*L52</f>
        <v>0</v>
      </c>
    </row>
    <row r="53" spans="1:19" ht="15.75" thickBot="1">
      <c r="A53" s="8">
        <v>12</v>
      </c>
      <c r="B53" s="23" t="s">
        <v>39</v>
      </c>
      <c r="C53" s="55" t="s">
        <v>52</v>
      </c>
      <c r="D53" s="23" t="s">
        <v>32</v>
      </c>
      <c r="E53" s="23" t="s">
        <v>35</v>
      </c>
      <c r="F53" s="77">
        <v>25</v>
      </c>
      <c r="G53" s="23"/>
      <c r="H53" s="107" t="s">
        <v>102</v>
      </c>
      <c r="I53" s="23"/>
      <c r="J53" s="56">
        <f>F53+G53-R53</f>
        <v>25</v>
      </c>
      <c r="K53" s="23">
        <v>0</v>
      </c>
      <c r="L53" s="72">
        <v>6.22</v>
      </c>
      <c r="M53" s="70">
        <f>J53*L53</f>
        <v>155.5</v>
      </c>
      <c r="N53" s="66" t="s">
        <v>100</v>
      </c>
      <c r="O53" s="81"/>
      <c r="P53" s="54"/>
      <c r="Q53" s="57"/>
      <c r="R53" s="37">
        <f t="shared" si="3"/>
        <v>0</v>
      </c>
      <c r="S53" s="106">
        <f>R53*L53</f>
        <v>0</v>
      </c>
    </row>
    <row r="54" spans="1:19" ht="15.75" thickBot="1">
      <c r="A54" s="242"/>
      <c r="B54" s="243"/>
      <c r="C54" s="137" t="s">
        <v>133</v>
      </c>
      <c r="D54" s="246" t="s">
        <v>36</v>
      </c>
      <c r="E54" s="247"/>
      <c r="F54" s="138">
        <f>SUM(F42:F53)</f>
        <v>830</v>
      </c>
      <c r="G54" s="139">
        <f>SUM(G42:G53)</f>
        <v>0</v>
      </c>
      <c r="H54" s="246"/>
      <c r="I54" s="247"/>
      <c r="J54" s="140">
        <f>SUM(J42:J53)</f>
        <v>773</v>
      </c>
      <c r="K54" s="140">
        <f>SUM(K42:K53)</f>
        <v>0</v>
      </c>
      <c r="L54" s="141" t="s">
        <v>69</v>
      </c>
      <c r="M54" s="142">
        <f>SUM(M42:M53)</f>
        <v>15955.28</v>
      </c>
      <c r="N54" s="141" t="s">
        <v>69</v>
      </c>
      <c r="O54" s="248" t="s">
        <v>90</v>
      </c>
      <c r="P54" s="248"/>
      <c r="Q54" s="247"/>
      <c r="R54" s="143">
        <f>SUM(R42:R53)</f>
        <v>57</v>
      </c>
      <c r="S54" s="144">
        <f>SUM(S42:S53)</f>
        <v>1834.6400000000003</v>
      </c>
    </row>
    <row r="55" spans="1:19" s="136" customFormat="1" ht="15">
      <c r="A55" s="59">
        <v>1</v>
      </c>
      <c r="B55" s="60">
        <v>254897270</v>
      </c>
      <c r="C55" s="164" t="s">
        <v>126</v>
      </c>
      <c r="D55" s="157" t="s">
        <v>110</v>
      </c>
      <c r="E55" s="157" t="s">
        <v>9</v>
      </c>
      <c r="F55" s="159">
        <v>0</v>
      </c>
      <c r="G55" s="157">
        <v>6</v>
      </c>
      <c r="H55" s="157" t="s">
        <v>92</v>
      </c>
      <c r="I55" s="157" t="s">
        <v>128</v>
      </c>
      <c r="J55" s="155">
        <f aca="true" t="shared" si="6" ref="J55:J80">F55+G55-R55</f>
        <v>0</v>
      </c>
      <c r="K55" s="155"/>
      <c r="L55" s="156">
        <v>350.08</v>
      </c>
      <c r="M55" s="75">
        <f aca="true" t="shared" si="7" ref="M55:M80">J55*L55</f>
        <v>0</v>
      </c>
      <c r="N55" s="162" t="s">
        <v>129</v>
      </c>
      <c r="O55" s="82"/>
      <c r="P55" s="61">
        <v>6</v>
      </c>
      <c r="Q55" s="161"/>
      <c r="R55" s="134">
        <f aca="true" t="shared" si="8" ref="R55:R118">O55+P55+Q55</f>
        <v>6</v>
      </c>
      <c r="S55" s="166">
        <f aca="true" t="shared" si="9" ref="S55:S80">R55*L55</f>
        <v>2100.48</v>
      </c>
    </row>
    <row r="56" spans="1:19" s="136" customFormat="1" ht="15">
      <c r="A56" s="8">
        <v>2</v>
      </c>
      <c r="B56" s="19">
        <v>254461352</v>
      </c>
      <c r="C56" s="163" t="s">
        <v>134</v>
      </c>
      <c r="D56" s="158" t="s">
        <v>110</v>
      </c>
      <c r="E56" s="158" t="s">
        <v>9</v>
      </c>
      <c r="F56" s="160">
        <v>0</v>
      </c>
      <c r="G56" s="158">
        <v>20</v>
      </c>
      <c r="H56" s="158" t="s">
        <v>92</v>
      </c>
      <c r="I56" s="158" t="s">
        <v>128</v>
      </c>
      <c r="J56" s="153">
        <f t="shared" si="6"/>
        <v>0</v>
      </c>
      <c r="K56" s="153"/>
      <c r="L56" s="154">
        <v>86.87</v>
      </c>
      <c r="M56" s="119">
        <f t="shared" si="7"/>
        <v>0</v>
      </c>
      <c r="N56" s="165" t="s">
        <v>129</v>
      </c>
      <c r="O56" s="85"/>
      <c r="P56" s="132">
        <v>20</v>
      </c>
      <c r="Q56" s="132"/>
      <c r="R56" s="37">
        <f t="shared" si="8"/>
        <v>20</v>
      </c>
      <c r="S56" s="103">
        <f t="shared" si="9"/>
        <v>1737.4</v>
      </c>
    </row>
    <row r="57" spans="1:19" s="136" customFormat="1" ht="15">
      <c r="A57" s="8">
        <v>3</v>
      </c>
      <c r="B57" s="19">
        <v>254858368</v>
      </c>
      <c r="C57" s="163" t="s">
        <v>135</v>
      </c>
      <c r="D57" s="158" t="s">
        <v>79</v>
      </c>
      <c r="E57" s="158" t="s">
        <v>9</v>
      </c>
      <c r="F57" s="160">
        <v>0</v>
      </c>
      <c r="G57" s="158">
        <v>6</v>
      </c>
      <c r="H57" s="158" t="s">
        <v>92</v>
      </c>
      <c r="I57" s="158" t="s">
        <v>128</v>
      </c>
      <c r="J57" s="153">
        <f t="shared" si="6"/>
        <v>0</v>
      </c>
      <c r="K57" s="153"/>
      <c r="L57" s="154">
        <v>349.92</v>
      </c>
      <c r="M57" s="119">
        <f t="shared" si="7"/>
        <v>0</v>
      </c>
      <c r="N57" s="165" t="s">
        <v>129</v>
      </c>
      <c r="O57" s="85"/>
      <c r="P57" s="132">
        <v>6</v>
      </c>
      <c r="Q57" s="132"/>
      <c r="R57" s="37">
        <f t="shared" si="8"/>
        <v>6</v>
      </c>
      <c r="S57" s="103">
        <f t="shared" si="9"/>
        <v>2099.52</v>
      </c>
    </row>
    <row r="58" spans="1:19" s="136" customFormat="1" ht="15">
      <c r="A58" s="8">
        <v>4</v>
      </c>
      <c r="B58" s="19">
        <v>3683105630</v>
      </c>
      <c r="C58" s="163" t="s">
        <v>136</v>
      </c>
      <c r="D58" s="158" t="s">
        <v>127</v>
      </c>
      <c r="E58" s="158" t="s">
        <v>9</v>
      </c>
      <c r="F58" s="160">
        <v>0</v>
      </c>
      <c r="G58" s="158">
        <v>1</v>
      </c>
      <c r="H58" s="158" t="s">
        <v>92</v>
      </c>
      <c r="I58" s="158" t="s">
        <v>128</v>
      </c>
      <c r="J58" s="153">
        <f t="shared" si="6"/>
        <v>0</v>
      </c>
      <c r="K58" s="153"/>
      <c r="L58" s="154">
        <v>78.99</v>
      </c>
      <c r="M58" s="119">
        <f t="shared" si="7"/>
        <v>0</v>
      </c>
      <c r="N58" s="165" t="s">
        <v>129</v>
      </c>
      <c r="O58" s="85"/>
      <c r="P58" s="132">
        <v>1</v>
      </c>
      <c r="Q58" s="132"/>
      <c r="R58" s="37">
        <f t="shared" si="8"/>
        <v>1</v>
      </c>
      <c r="S58" s="103">
        <f t="shared" si="9"/>
        <v>78.99</v>
      </c>
    </row>
    <row r="59" spans="1:19" s="136" customFormat="1" ht="15">
      <c r="A59" s="8">
        <v>5</v>
      </c>
      <c r="B59" s="19">
        <v>2691108533</v>
      </c>
      <c r="C59" s="163" t="s">
        <v>137</v>
      </c>
      <c r="D59" s="158" t="s">
        <v>110</v>
      </c>
      <c r="E59" s="158" t="s">
        <v>9</v>
      </c>
      <c r="F59" s="160">
        <v>0</v>
      </c>
      <c r="G59" s="158">
        <v>5</v>
      </c>
      <c r="H59" s="158" t="s">
        <v>92</v>
      </c>
      <c r="I59" s="158" t="s">
        <v>128</v>
      </c>
      <c r="J59" s="153">
        <f t="shared" si="6"/>
        <v>0</v>
      </c>
      <c r="K59" s="153"/>
      <c r="L59" s="154">
        <v>209.97</v>
      </c>
      <c r="M59" s="119">
        <f t="shared" si="7"/>
        <v>0</v>
      </c>
      <c r="N59" s="165" t="s">
        <v>129</v>
      </c>
      <c r="O59" s="85"/>
      <c r="P59" s="132">
        <v>5</v>
      </c>
      <c r="Q59" s="132"/>
      <c r="R59" s="37">
        <f t="shared" si="8"/>
        <v>5</v>
      </c>
      <c r="S59" s="103">
        <f t="shared" si="9"/>
        <v>1049.85</v>
      </c>
    </row>
    <row r="60" spans="1:19" s="136" customFormat="1" ht="15">
      <c r="A60" s="8">
        <v>6</v>
      </c>
      <c r="B60" s="19">
        <v>230157</v>
      </c>
      <c r="C60" s="163" t="s">
        <v>138</v>
      </c>
      <c r="D60" s="158" t="s">
        <v>33</v>
      </c>
      <c r="E60" s="158" t="s">
        <v>9</v>
      </c>
      <c r="F60" s="160">
        <v>0</v>
      </c>
      <c r="G60" s="158">
        <v>10</v>
      </c>
      <c r="H60" s="158" t="s">
        <v>92</v>
      </c>
      <c r="I60" s="158" t="s">
        <v>128</v>
      </c>
      <c r="J60" s="153">
        <f t="shared" si="6"/>
        <v>0</v>
      </c>
      <c r="K60" s="153"/>
      <c r="L60" s="154">
        <v>57.13</v>
      </c>
      <c r="M60" s="119">
        <f t="shared" si="7"/>
        <v>0</v>
      </c>
      <c r="N60" s="165" t="s">
        <v>129</v>
      </c>
      <c r="O60" s="85"/>
      <c r="P60" s="132">
        <v>10</v>
      </c>
      <c r="Q60" s="132"/>
      <c r="R60" s="37">
        <f t="shared" si="8"/>
        <v>10</v>
      </c>
      <c r="S60" s="103">
        <f t="shared" si="9"/>
        <v>571.3000000000001</v>
      </c>
    </row>
    <row r="61" spans="1:19" s="136" customFormat="1" ht="15">
      <c r="A61" s="8">
        <v>7</v>
      </c>
      <c r="B61" s="19">
        <v>277217151</v>
      </c>
      <c r="C61" s="163" t="s">
        <v>139</v>
      </c>
      <c r="D61" s="158" t="s">
        <v>110</v>
      </c>
      <c r="E61" s="158" t="s">
        <v>9</v>
      </c>
      <c r="F61" s="160">
        <v>0</v>
      </c>
      <c r="G61" s="158">
        <v>10</v>
      </c>
      <c r="H61" s="158" t="s">
        <v>92</v>
      </c>
      <c r="I61" s="158" t="s">
        <v>128</v>
      </c>
      <c r="J61" s="153">
        <f t="shared" si="6"/>
        <v>0</v>
      </c>
      <c r="K61" s="153"/>
      <c r="L61" s="154">
        <v>32.54</v>
      </c>
      <c r="M61" s="119">
        <f t="shared" si="7"/>
        <v>0</v>
      </c>
      <c r="N61" s="165" t="s">
        <v>129</v>
      </c>
      <c r="O61" s="85"/>
      <c r="P61" s="132">
        <v>10</v>
      </c>
      <c r="Q61" s="132"/>
      <c r="R61" s="37">
        <f t="shared" si="8"/>
        <v>10</v>
      </c>
      <c r="S61" s="103">
        <f t="shared" si="9"/>
        <v>325.4</v>
      </c>
    </row>
    <row r="62" spans="1:19" s="136" customFormat="1" ht="15">
      <c r="A62" s="8">
        <v>8</v>
      </c>
      <c r="B62" s="19">
        <v>130093</v>
      </c>
      <c r="C62" s="163" t="s">
        <v>140</v>
      </c>
      <c r="D62" s="158" t="s">
        <v>110</v>
      </c>
      <c r="E62" s="158" t="s">
        <v>9</v>
      </c>
      <c r="F62" s="160">
        <v>0</v>
      </c>
      <c r="G62" s="158">
        <v>200</v>
      </c>
      <c r="H62" s="158" t="s">
        <v>92</v>
      </c>
      <c r="I62" s="158" t="s">
        <v>128</v>
      </c>
      <c r="J62" s="153">
        <f t="shared" si="6"/>
        <v>0</v>
      </c>
      <c r="K62" s="153"/>
      <c r="L62" s="154">
        <v>0.56</v>
      </c>
      <c r="M62" s="119">
        <f t="shared" si="7"/>
        <v>0</v>
      </c>
      <c r="N62" s="165" t="s">
        <v>129</v>
      </c>
      <c r="O62" s="85"/>
      <c r="P62" s="132">
        <v>200</v>
      </c>
      <c r="Q62" s="132"/>
      <c r="R62" s="37">
        <f t="shared" si="8"/>
        <v>200</v>
      </c>
      <c r="S62" s="103">
        <f t="shared" si="9"/>
        <v>112.00000000000001</v>
      </c>
    </row>
    <row r="63" spans="1:19" s="136" customFormat="1" ht="15">
      <c r="A63" s="8">
        <v>9</v>
      </c>
      <c r="B63" s="19">
        <v>279276322</v>
      </c>
      <c r="C63" s="163" t="s">
        <v>141</v>
      </c>
      <c r="D63" s="158" t="s">
        <v>110</v>
      </c>
      <c r="E63" s="158" t="s">
        <v>9</v>
      </c>
      <c r="F63" s="160">
        <v>0</v>
      </c>
      <c r="G63" s="158">
        <v>6</v>
      </c>
      <c r="H63" s="158" t="s">
        <v>92</v>
      </c>
      <c r="I63" s="158" t="s">
        <v>128</v>
      </c>
      <c r="J63" s="153">
        <f t="shared" si="6"/>
        <v>0</v>
      </c>
      <c r="K63" s="153"/>
      <c r="L63" s="154">
        <v>107.47</v>
      </c>
      <c r="M63" s="119">
        <f t="shared" si="7"/>
        <v>0</v>
      </c>
      <c r="N63" s="165" t="s">
        <v>129</v>
      </c>
      <c r="O63" s="85"/>
      <c r="P63" s="132">
        <v>6</v>
      </c>
      <c r="Q63" s="132"/>
      <c r="R63" s="37">
        <f t="shared" si="8"/>
        <v>6</v>
      </c>
      <c r="S63" s="103">
        <f t="shared" si="9"/>
        <v>644.8199999999999</v>
      </c>
    </row>
    <row r="64" spans="1:19" s="136" customFormat="1" ht="15">
      <c r="A64" s="8">
        <v>10</v>
      </c>
      <c r="B64" s="19">
        <v>2987115671</v>
      </c>
      <c r="C64" s="163" t="s">
        <v>142</v>
      </c>
      <c r="D64" s="158" t="s">
        <v>110</v>
      </c>
      <c r="E64" s="158" t="s">
        <v>9</v>
      </c>
      <c r="F64" s="160">
        <v>0</v>
      </c>
      <c r="G64" s="158">
        <v>5</v>
      </c>
      <c r="H64" s="158" t="s">
        <v>92</v>
      </c>
      <c r="I64" s="158" t="s">
        <v>128</v>
      </c>
      <c r="J64" s="153">
        <f t="shared" si="6"/>
        <v>0</v>
      </c>
      <c r="K64" s="153"/>
      <c r="L64" s="154">
        <v>118.08</v>
      </c>
      <c r="M64" s="119">
        <f t="shared" si="7"/>
        <v>0</v>
      </c>
      <c r="N64" s="165" t="s">
        <v>129</v>
      </c>
      <c r="O64" s="85"/>
      <c r="P64" s="132">
        <v>5</v>
      </c>
      <c r="Q64" s="132"/>
      <c r="R64" s="37">
        <f t="shared" si="8"/>
        <v>5</v>
      </c>
      <c r="S64" s="103">
        <f t="shared" si="9"/>
        <v>590.4</v>
      </c>
    </row>
    <row r="65" spans="1:19" s="136" customFormat="1" ht="15">
      <c r="A65" s="8">
        <v>11</v>
      </c>
      <c r="B65" s="19">
        <v>401109</v>
      </c>
      <c r="C65" s="163" t="s">
        <v>143</v>
      </c>
      <c r="D65" s="158" t="s">
        <v>110</v>
      </c>
      <c r="E65" s="158" t="s">
        <v>9</v>
      </c>
      <c r="F65" s="160">
        <v>0</v>
      </c>
      <c r="G65" s="158">
        <v>17</v>
      </c>
      <c r="H65" s="158" t="s">
        <v>92</v>
      </c>
      <c r="I65" s="158" t="s">
        <v>128</v>
      </c>
      <c r="J65" s="153">
        <f t="shared" si="6"/>
        <v>0</v>
      </c>
      <c r="K65" s="153"/>
      <c r="L65" s="154">
        <v>255.42</v>
      </c>
      <c r="M65" s="119">
        <f t="shared" si="7"/>
        <v>0</v>
      </c>
      <c r="N65" s="165" t="s">
        <v>129</v>
      </c>
      <c r="O65" s="85"/>
      <c r="P65" s="132">
        <v>17</v>
      </c>
      <c r="Q65" s="132"/>
      <c r="R65" s="37">
        <f t="shared" si="8"/>
        <v>17</v>
      </c>
      <c r="S65" s="103">
        <f t="shared" si="9"/>
        <v>4342.139999999999</v>
      </c>
    </row>
    <row r="66" spans="1:19" s="136" customFormat="1" ht="15">
      <c r="A66" s="8">
        <v>12</v>
      </c>
      <c r="B66" s="19">
        <v>89785452</v>
      </c>
      <c r="C66" s="163" t="s">
        <v>144</v>
      </c>
      <c r="D66" s="158" t="s">
        <v>110</v>
      </c>
      <c r="E66" s="158" t="s">
        <v>9</v>
      </c>
      <c r="F66" s="160">
        <v>0</v>
      </c>
      <c r="G66" s="158">
        <v>5</v>
      </c>
      <c r="H66" s="158" t="s">
        <v>92</v>
      </c>
      <c r="I66" s="158" t="s">
        <v>128</v>
      </c>
      <c r="J66" s="153">
        <f t="shared" si="6"/>
        <v>0</v>
      </c>
      <c r="K66" s="153"/>
      <c r="L66" s="154">
        <v>192.05</v>
      </c>
      <c r="M66" s="119">
        <f t="shared" si="7"/>
        <v>0</v>
      </c>
      <c r="N66" s="165" t="s">
        <v>129</v>
      </c>
      <c r="O66" s="85"/>
      <c r="P66" s="132">
        <v>5</v>
      </c>
      <c r="Q66" s="132"/>
      <c r="R66" s="37">
        <f t="shared" si="8"/>
        <v>5</v>
      </c>
      <c r="S66" s="103">
        <f t="shared" si="9"/>
        <v>960.25</v>
      </c>
    </row>
    <row r="67" spans="1:19" s="136" customFormat="1" ht="15">
      <c r="A67" s="8">
        <v>13</v>
      </c>
      <c r="B67" s="19">
        <v>414993</v>
      </c>
      <c r="C67" s="163" t="s">
        <v>145</v>
      </c>
      <c r="D67" s="158" t="s">
        <v>110</v>
      </c>
      <c r="E67" s="158" t="s">
        <v>9</v>
      </c>
      <c r="F67" s="160">
        <v>0</v>
      </c>
      <c r="G67" s="158">
        <v>15</v>
      </c>
      <c r="H67" s="158" t="s">
        <v>92</v>
      </c>
      <c r="I67" s="158" t="s">
        <v>128</v>
      </c>
      <c r="J67" s="153">
        <f t="shared" si="6"/>
        <v>0</v>
      </c>
      <c r="K67" s="153"/>
      <c r="L67" s="154">
        <v>63.17</v>
      </c>
      <c r="M67" s="119">
        <f t="shared" si="7"/>
        <v>0</v>
      </c>
      <c r="N67" s="165" t="s">
        <v>129</v>
      </c>
      <c r="O67" s="85"/>
      <c r="P67" s="132">
        <v>15</v>
      </c>
      <c r="Q67" s="132"/>
      <c r="R67" s="37">
        <f t="shared" si="8"/>
        <v>15</v>
      </c>
      <c r="S67" s="103">
        <f t="shared" si="9"/>
        <v>947.5500000000001</v>
      </c>
    </row>
    <row r="68" spans="1:19" s="136" customFormat="1" ht="15">
      <c r="A68" s="8">
        <v>14</v>
      </c>
      <c r="B68" s="19">
        <v>366047590</v>
      </c>
      <c r="C68" s="163" t="s">
        <v>146</v>
      </c>
      <c r="D68" s="158" t="s">
        <v>110</v>
      </c>
      <c r="E68" s="158" t="s">
        <v>9</v>
      </c>
      <c r="F68" s="160">
        <v>0</v>
      </c>
      <c r="G68" s="158">
        <v>10</v>
      </c>
      <c r="H68" s="158" t="s">
        <v>92</v>
      </c>
      <c r="I68" s="158" t="s">
        <v>128</v>
      </c>
      <c r="J68" s="153">
        <f t="shared" si="6"/>
        <v>0</v>
      </c>
      <c r="K68" s="153"/>
      <c r="L68" s="154">
        <v>29</v>
      </c>
      <c r="M68" s="119">
        <f t="shared" si="7"/>
        <v>0</v>
      </c>
      <c r="N68" s="165" t="s">
        <v>129</v>
      </c>
      <c r="O68" s="85"/>
      <c r="P68" s="132">
        <v>10</v>
      </c>
      <c r="Q68" s="132"/>
      <c r="R68" s="37">
        <f t="shared" si="8"/>
        <v>10</v>
      </c>
      <c r="S68" s="103">
        <f t="shared" si="9"/>
        <v>290</v>
      </c>
    </row>
    <row r="69" spans="1:19" s="136" customFormat="1" ht="15">
      <c r="A69" s="8">
        <v>15</v>
      </c>
      <c r="B69" s="19">
        <v>30932822</v>
      </c>
      <c r="C69" s="163" t="s">
        <v>147</v>
      </c>
      <c r="D69" s="158" t="s">
        <v>110</v>
      </c>
      <c r="E69" s="158" t="s">
        <v>9</v>
      </c>
      <c r="F69" s="160">
        <v>0</v>
      </c>
      <c r="G69" s="158">
        <v>20</v>
      </c>
      <c r="H69" s="158" t="s">
        <v>92</v>
      </c>
      <c r="I69" s="158" t="s">
        <v>128</v>
      </c>
      <c r="J69" s="153">
        <f t="shared" si="6"/>
        <v>0</v>
      </c>
      <c r="K69" s="153"/>
      <c r="L69" s="154">
        <v>10.18</v>
      </c>
      <c r="M69" s="119">
        <f t="shared" si="7"/>
        <v>0</v>
      </c>
      <c r="N69" s="165" t="s">
        <v>129</v>
      </c>
      <c r="O69" s="85"/>
      <c r="P69" s="132">
        <v>20</v>
      </c>
      <c r="Q69" s="132"/>
      <c r="R69" s="37">
        <f t="shared" si="8"/>
        <v>20</v>
      </c>
      <c r="S69" s="103">
        <f t="shared" si="9"/>
        <v>203.6</v>
      </c>
    </row>
    <row r="70" spans="1:19" s="136" customFormat="1" ht="15">
      <c r="A70" s="8">
        <v>16</v>
      </c>
      <c r="B70" s="19">
        <v>200973</v>
      </c>
      <c r="C70" s="163" t="s">
        <v>148</v>
      </c>
      <c r="D70" s="158" t="s">
        <v>110</v>
      </c>
      <c r="E70" s="158" t="s">
        <v>9</v>
      </c>
      <c r="F70" s="160">
        <v>0</v>
      </c>
      <c r="G70" s="158">
        <v>25</v>
      </c>
      <c r="H70" s="158" t="s">
        <v>92</v>
      </c>
      <c r="I70" s="158" t="s">
        <v>128</v>
      </c>
      <c r="J70" s="153">
        <f t="shared" si="6"/>
        <v>0</v>
      </c>
      <c r="K70" s="153"/>
      <c r="L70" s="154">
        <v>65.14</v>
      </c>
      <c r="M70" s="119">
        <f t="shared" si="7"/>
        <v>0</v>
      </c>
      <c r="N70" s="165" t="s">
        <v>160</v>
      </c>
      <c r="O70" s="85"/>
      <c r="P70" s="132">
        <v>25</v>
      </c>
      <c r="Q70" s="132"/>
      <c r="R70" s="37">
        <f t="shared" si="8"/>
        <v>25</v>
      </c>
      <c r="S70" s="103">
        <f t="shared" si="9"/>
        <v>1628.5</v>
      </c>
    </row>
    <row r="71" spans="1:19" s="136" customFormat="1" ht="15">
      <c r="A71" s="8">
        <v>17</v>
      </c>
      <c r="B71" s="19">
        <v>309077915</v>
      </c>
      <c r="C71" s="163" t="s">
        <v>149</v>
      </c>
      <c r="D71" s="158" t="s">
        <v>110</v>
      </c>
      <c r="E71" s="158" t="s">
        <v>9</v>
      </c>
      <c r="F71" s="160">
        <v>0</v>
      </c>
      <c r="G71" s="158">
        <v>10</v>
      </c>
      <c r="H71" s="158" t="s">
        <v>92</v>
      </c>
      <c r="I71" s="158" t="s">
        <v>128</v>
      </c>
      <c r="J71" s="153">
        <f t="shared" si="6"/>
        <v>0</v>
      </c>
      <c r="K71" s="153"/>
      <c r="L71" s="154">
        <v>142.21</v>
      </c>
      <c r="M71" s="119">
        <f t="shared" si="7"/>
        <v>0</v>
      </c>
      <c r="N71" s="165" t="s">
        <v>129</v>
      </c>
      <c r="O71" s="85"/>
      <c r="P71" s="132">
        <v>10</v>
      </c>
      <c r="Q71" s="132"/>
      <c r="R71" s="37">
        <f t="shared" si="8"/>
        <v>10</v>
      </c>
      <c r="S71" s="103">
        <f t="shared" si="9"/>
        <v>1422.1000000000001</v>
      </c>
    </row>
    <row r="72" spans="1:19" s="136" customFormat="1" ht="15">
      <c r="A72" s="8">
        <v>18</v>
      </c>
      <c r="B72" s="19">
        <v>220955</v>
      </c>
      <c r="C72" s="163" t="s">
        <v>150</v>
      </c>
      <c r="D72" s="158" t="s">
        <v>110</v>
      </c>
      <c r="E72" s="158" t="s">
        <v>9</v>
      </c>
      <c r="F72" s="160">
        <v>0</v>
      </c>
      <c r="G72" s="158">
        <v>20</v>
      </c>
      <c r="H72" s="158" t="s">
        <v>92</v>
      </c>
      <c r="I72" s="158" t="s">
        <v>128</v>
      </c>
      <c r="J72" s="153">
        <f t="shared" si="6"/>
        <v>0</v>
      </c>
      <c r="K72" s="153"/>
      <c r="L72" s="154">
        <v>2.94</v>
      </c>
      <c r="M72" s="119">
        <f t="shared" si="7"/>
        <v>0</v>
      </c>
      <c r="N72" s="165" t="s">
        <v>129</v>
      </c>
      <c r="O72" s="85"/>
      <c r="P72" s="132">
        <v>20</v>
      </c>
      <c r="Q72" s="132"/>
      <c r="R72" s="37">
        <f t="shared" si="8"/>
        <v>20</v>
      </c>
      <c r="S72" s="103">
        <f t="shared" si="9"/>
        <v>58.8</v>
      </c>
    </row>
    <row r="73" spans="1:19" s="136" customFormat="1" ht="15">
      <c r="A73" s="8">
        <v>19</v>
      </c>
      <c r="B73" s="19">
        <v>220956</v>
      </c>
      <c r="C73" s="163" t="s">
        <v>151</v>
      </c>
      <c r="D73" s="158" t="s">
        <v>110</v>
      </c>
      <c r="E73" s="158" t="s">
        <v>9</v>
      </c>
      <c r="F73" s="160">
        <v>0</v>
      </c>
      <c r="G73" s="158">
        <v>20</v>
      </c>
      <c r="H73" s="158" t="s">
        <v>92</v>
      </c>
      <c r="I73" s="158" t="s">
        <v>128</v>
      </c>
      <c r="J73" s="153">
        <f t="shared" si="6"/>
        <v>0</v>
      </c>
      <c r="K73" s="153"/>
      <c r="L73" s="154">
        <v>2.94</v>
      </c>
      <c r="M73" s="119">
        <f t="shared" si="7"/>
        <v>0</v>
      </c>
      <c r="N73" s="165" t="s">
        <v>129</v>
      </c>
      <c r="O73" s="85"/>
      <c r="P73" s="132">
        <v>20</v>
      </c>
      <c r="Q73" s="132"/>
      <c r="R73" s="37">
        <f t="shared" si="8"/>
        <v>20</v>
      </c>
      <c r="S73" s="103">
        <f t="shared" si="9"/>
        <v>58.8</v>
      </c>
    </row>
    <row r="74" spans="1:19" s="136" customFormat="1" ht="15">
      <c r="A74" s="8">
        <v>20</v>
      </c>
      <c r="B74" s="19">
        <v>220958</v>
      </c>
      <c r="C74" s="163" t="s">
        <v>152</v>
      </c>
      <c r="D74" s="158" t="s">
        <v>110</v>
      </c>
      <c r="E74" s="158" t="s">
        <v>9</v>
      </c>
      <c r="F74" s="160">
        <v>0</v>
      </c>
      <c r="G74" s="158">
        <v>20</v>
      </c>
      <c r="H74" s="158" t="s">
        <v>92</v>
      </c>
      <c r="I74" s="158" t="s">
        <v>128</v>
      </c>
      <c r="J74" s="153">
        <f t="shared" si="6"/>
        <v>0</v>
      </c>
      <c r="K74" s="153"/>
      <c r="L74" s="154">
        <v>2.94</v>
      </c>
      <c r="M74" s="119">
        <f t="shared" si="7"/>
        <v>0</v>
      </c>
      <c r="N74" s="165" t="s">
        <v>129</v>
      </c>
      <c r="O74" s="85"/>
      <c r="P74" s="132">
        <v>20</v>
      </c>
      <c r="Q74" s="132"/>
      <c r="R74" s="37">
        <f t="shared" si="8"/>
        <v>20</v>
      </c>
      <c r="S74" s="103">
        <f t="shared" si="9"/>
        <v>58.8</v>
      </c>
    </row>
    <row r="75" spans="1:19" s="136" customFormat="1" ht="15">
      <c r="A75" s="8">
        <v>21</v>
      </c>
      <c r="B75" s="19">
        <v>3185112353</v>
      </c>
      <c r="C75" s="163" t="s">
        <v>153</v>
      </c>
      <c r="D75" s="158" t="s">
        <v>110</v>
      </c>
      <c r="E75" s="158" t="s">
        <v>9</v>
      </c>
      <c r="F75" s="160">
        <v>0</v>
      </c>
      <c r="G75" s="158">
        <v>1</v>
      </c>
      <c r="H75" s="158" t="s">
        <v>92</v>
      </c>
      <c r="I75" s="158" t="s">
        <v>128</v>
      </c>
      <c r="J75" s="153">
        <f t="shared" si="6"/>
        <v>0</v>
      </c>
      <c r="K75" s="153"/>
      <c r="L75" s="154">
        <v>33.78</v>
      </c>
      <c r="M75" s="119">
        <f t="shared" si="7"/>
        <v>0</v>
      </c>
      <c r="N75" s="165" t="s">
        <v>129</v>
      </c>
      <c r="O75" s="85"/>
      <c r="P75" s="132">
        <v>1</v>
      </c>
      <c r="Q75" s="132"/>
      <c r="R75" s="37">
        <f t="shared" si="8"/>
        <v>1</v>
      </c>
      <c r="S75" s="103">
        <f t="shared" si="9"/>
        <v>33.78</v>
      </c>
    </row>
    <row r="76" spans="1:19" s="136" customFormat="1" ht="15">
      <c r="A76" s="8">
        <v>22</v>
      </c>
      <c r="B76" s="19">
        <v>3185112354</v>
      </c>
      <c r="C76" s="163" t="s">
        <v>154</v>
      </c>
      <c r="D76" s="158" t="s">
        <v>110</v>
      </c>
      <c r="E76" s="158" t="s">
        <v>9</v>
      </c>
      <c r="F76" s="160">
        <v>0</v>
      </c>
      <c r="G76" s="158">
        <v>1</v>
      </c>
      <c r="H76" s="158" t="s">
        <v>92</v>
      </c>
      <c r="I76" s="158" t="s">
        <v>128</v>
      </c>
      <c r="J76" s="153">
        <f t="shared" si="6"/>
        <v>0</v>
      </c>
      <c r="K76" s="153"/>
      <c r="L76" s="154">
        <v>33.78</v>
      </c>
      <c r="M76" s="119">
        <f t="shared" si="7"/>
        <v>0</v>
      </c>
      <c r="N76" s="165" t="s">
        <v>129</v>
      </c>
      <c r="O76" s="85"/>
      <c r="P76" s="132">
        <v>1</v>
      </c>
      <c r="Q76" s="132"/>
      <c r="R76" s="37">
        <f t="shared" si="8"/>
        <v>1</v>
      </c>
      <c r="S76" s="103">
        <f t="shared" si="9"/>
        <v>33.78</v>
      </c>
    </row>
    <row r="77" spans="1:19" s="136" customFormat="1" ht="15">
      <c r="A77" s="8">
        <v>23</v>
      </c>
      <c r="B77" s="19">
        <v>318577558</v>
      </c>
      <c r="C77" s="163" t="s">
        <v>155</v>
      </c>
      <c r="D77" s="158" t="s">
        <v>110</v>
      </c>
      <c r="E77" s="158" t="s">
        <v>9</v>
      </c>
      <c r="F77" s="160">
        <v>0</v>
      </c>
      <c r="G77" s="158">
        <v>100</v>
      </c>
      <c r="H77" s="158" t="s">
        <v>92</v>
      </c>
      <c r="I77" s="158" t="s">
        <v>128</v>
      </c>
      <c r="J77" s="153">
        <f t="shared" si="6"/>
        <v>0</v>
      </c>
      <c r="K77" s="153"/>
      <c r="L77" s="154">
        <v>42.9</v>
      </c>
      <c r="M77" s="119">
        <f t="shared" si="7"/>
        <v>0</v>
      </c>
      <c r="N77" s="165" t="s">
        <v>129</v>
      </c>
      <c r="O77" s="85"/>
      <c r="P77" s="132">
        <v>100</v>
      </c>
      <c r="Q77" s="132"/>
      <c r="R77" s="37">
        <f t="shared" si="8"/>
        <v>100</v>
      </c>
      <c r="S77" s="103">
        <f t="shared" si="9"/>
        <v>4290</v>
      </c>
    </row>
    <row r="78" spans="1:19" s="136" customFormat="1" ht="15">
      <c r="A78" s="8">
        <v>24</v>
      </c>
      <c r="B78" s="19">
        <v>3274127661</v>
      </c>
      <c r="C78" s="163" t="s">
        <v>156</v>
      </c>
      <c r="D78" s="158" t="s">
        <v>110</v>
      </c>
      <c r="E78" s="158" t="s">
        <v>9</v>
      </c>
      <c r="F78" s="160">
        <v>0</v>
      </c>
      <c r="G78" s="158">
        <v>15</v>
      </c>
      <c r="H78" s="158" t="s">
        <v>92</v>
      </c>
      <c r="I78" s="158" t="s">
        <v>128</v>
      </c>
      <c r="J78" s="153">
        <f t="shared" si="6"/>
        <v>0</v>
      </c>
      <c r="K78" s="153"/>
      <c r="L78" s="154">
        <v>82.79</v>
      </c>
      <c r="M78" s="119">
        <f t="shared" si="7"/>
        <v>0</v>
      </c>
      <c r="N78" s="165" t="s">
        <v>129</v>
      </c>
      <c r="O78" s="85"/>
      <c r="P78" s="132">
        <v>15</v>
      </c>
      <c r="Q78" s="132"/>
      <c r="R78" s="37">
        <f t="shared" si="8"/>
        <v>15</v>
      </c>
      <c r="S78" s="103">
        <f t="shared" si="9"/>
        <v>1241.8500000000001</v>
      </c>
    </row>
    <row r="79" spans="1:19" s="136" customFormat="1" ht="15">
      <c r="A79" s="8">
        <v>25</v>
      </c>
      <c r="B79" s="19">
        <v>352161666</v>
      </c>
      <c r="C79" s="163" t="s">
        <v>157</v>
      </c>
      <c r="D79" s="158" t="s">
        <v>110</v>
      </c>
      <c r="E79" s="158" t="s">
        <v>9</v>
      </c>
      <c r="F79" s="160">
        <v>0</v>
      </c>
      <c r="G79" s="158">
        <v>1</v>
      </c>
      <c r="H79" s="158" t="s">
        <v>92</v>
      </c>
      <c r="I79" s="158" t="s">
        <v>159</v>
      </c>
      <c r="J79" s="153">
        <f t="shared" si="6"/>
        <v>0</v>
      </c>
      <c r="K79" s="153"/>
      <c r="L79" s="154">
        <v>1270.21</v>
      </c>
      <c r="M79" s="119">
        <f t="shared" si="7"/>
        <v>0</v>
      </c>
      <c r="N79" s="165" t="s">
        <v>129</v>
      </c>
      <c r="O79" s="85"/>
      <c r="P79" s="132">
        <v>1</v>
      </c>
      <c r="Q79" s="132"/>
      <c r="R79" s="37">
        <f t="shared" si="8"/>
        <v>1</v>
      </c>
      <c r="S79" s="103">
        <f t="shared" si="9"/>
        <v>1270.21</v>
      </c>
    </row>
    <row r="80" spans="1:19" s="136" customFormat="1" ht="15">
      <c r="A80" s="8">
        <v>26</v>
      </c>
      <c r="B80" s="19">
        <v>3222139205</v>
      </c>
      <c r="C80" s="163" t="s">
        <v>158</v>
      </c>
      <c r="D80" s="158" t="s">
        <v>110</v>
      </c>
      <c r="E80" s="158" t="s">
        <v>9</v>
      </c>
      <c r="F80" s="160">
        <v>0</v>
      </c>
      <c r="G80" s="158">
        <v>10</v>
      </c>
      <c r="H80" s="158" t="s">
        <v>92</v>
      </c>
      <c r="I80" s="158" t="s">
        <v>128</v>
      </c>
      <c r="J80" s="153">
        <f t="shared" si="6"/>
        <v>0</v>
      </c>
      <c r="K80" s="153"/>
      <c r="L80" s="154">
        <v>5.69</v>
      </c>
      <c r="M80" s="119">
        <f t="shared" si="7"/>
        <v>0</v>
      </c>
      <c r="N80" s="165" t="s">
        <v>129</v>
      </c>
      <c r="O80" s="85"/>
      <c r="P80" s="132">
        <v>10</v>
      </c>
      <c r="Q80" s="132"/>
      <c r="R80" s="37">
        <f t="shared" si="8"/>
        <v>10</v>
      </c>
      <c r="S80" s="103">
        <f t="shared" si="9"/>
        <v>56.900000000000006</v>
      </c>
    </row>
    <row r="81" spans="1:19" ht="15">
      <c r="A81" s="8">
        <v>27</v>
      </c>
      <c r="B81" s="145" t="s">
        <v>77</v>
      </c>
      <c r="C81" s="146" t="s">
        <v>80</v>
      </c>
      <c r="D81" s="2" t="s">
        <v>79</v>
      </c>
      <c r="E81" s="2" t="s">
        <v>9</v>
      </c>
      <c r="F81" s="147">
        <v>150</v>
      </c>
      <c r="G81" s="148"/>
      <c r="H81" s="148" t="s">
        <v>92</v>
      </c>
      <c r="I81" s="148"/>
      <c r="J81" s="149">
        <f>F81+G81-R81</f>
        <v>110</v>
      </c>
      <c r="K81" s="88">
        <v>150</v>
      </c>
      <c r="L81" s="65">
        <v>153.72</v>
      </c>
      <c r="M81" s="150">
        <f>J81*L81</f>
        <v>16909.2</v>
      </c>
      <c r="N81" s="84" t="s">
        <v>106</v>
      </c>
      <c r="O81" s="116">
        <v>30</v>
      </c>
      <c r="P81" s="131">
        <v>10</v>
      </c>
      <c r="Q81" s="151"/>
      <c r="R81" s="37">
        <f t="shared" si="8"/>
        <v>40</v>
      </c>
      <c r="S81" s="152">
        <f>R81*L81</f>
        <v>6148.8</v>
      </c>
    </row>
    <row r="82" spans="1:19" ht="15.75" thickBot="1">
      <c r="A82" s="8">
        <v>28</v>
      </c>
      <c r="B82" s="93" t="s">
        <v>78</v>
      </c>
      <c r="C82" s="94" t="s">
        <v>81</v>
      </c>
      <c r="D82" s="23" t="s">
        <v>79</v>
      </c>
      <c r="E82" s="23" t="s">
        <v>9</v>
      </c>
      <c r="F82" s="23">
        <v>35</v>
      </c>
      <c r="G82" s="23"/>
      <c r="H82" s="23" t="s">
        <v>92</v>
      </c>
      <c r="I82" s="23"/>
      <c r="J82" s="56">
        <f>F82+G82-R82</f>
        <v>35</v>
      </c>
      <c r="K82" s="23">
        <v>3</v>
      </c>
      <c r="L82" s="74">
        <v>195.89</v>
      </c>
      <c r="M82" s="70">
        <f>J82*L82</f>
        <v>6856.15</v>
      </c>
      <c r="N82" s="67" t="s">
        <v>107</v>
      </c>
      <c r="O82" s="25"/>
      <c r="P82" s="26"/>
      <c r="Q82" s="95"/>
      <c r="R82" s="37">
        <f t="shared" si="8"/>
        <v>0</v>
      </c>
      <c r="S82" s="106">
        <f>R82*L82</f>
        <v>0</v>
      </c>
    </row>
    <row r="83" spans="1:19" ht="15.75" thickBot="1">
      <c r="A83" s="244"/>
      <c r="B83" s="245"/>
      <c r="C83" s="63" t="s">
        <v>95</v>
      </c>
      <c r="D83" s="249" t="s">
        <v>36</v>
      </c>
      <c r="E83" s="250"/>
      <c r="F83" s="49">
        <f>SUM(F81:F82)</f>
        <v>185</v>
      </c>
      <c r="G83" s="49">
        <f>SUM(G81:G82)</f>
        <v>0</v>
      </c>
      <c r="H83" s="253"/>
      <c r="I83" s="254"/>
      <c r="J83" s="49">
        <f>SUM(J55:J82)</f>
        <v>145</v>
      </c>
      <c r="K83" s="49">
        <f>SUM(K55:K82)</f>
        <v>153</v>
      </c>
      <c r="L83" s="98" t="s">
        <v>69</v>
      </c>
      <c r="M83" s="68">
        <f>SUM(M81:M82)</f>
        <v>23765.35</v>
      </c>
      <c r="N83" s="112" t="s">
        <v>69</v>
      </c>
      <c r="O83" s="251" t="s">
        <v>90</v>
      </c>
      <c r="P83" s="257"/>
      <c r="Q83" s="252"/>
      <c r="R83" s="50">
        <f>SUM(R55:R82)</f>
        <v>599</v>
      </c>
      <c r="S83" s="62">
        <f>SUM(S55:S82)</f>
        <v>32356.01999999999</v>
      </c>
    </row>
    <row r="84" spans="1:19" ht="15">
      <c r="A84" s="1">
        <v>1</v>
      </c>
      <c r="B84" s="96" t="s">
        <v>69</v>
      </c>
      <c r="C84" s="97" t="s">
        <v>96</v>
      </c>
      <c r="D84" s="2" t="s">
        <v>94</v>
      </c>
      <c r="E84" s="2" t="s">
        <v>9</v>
      </c>
      <c r="F84" s="2">
        <v>0</v>
      </c>
      <c r="G84" s="2">
        <v>30</v>
      </c>
      <c r="H84" s="99" t="s">
        <v>93</v>
      </c>
      <c r="I84" s="2">
        <v>6307</v>
      </c>
      <c r="J84" s="56">
        <f aca="true" t="shared" si="10" ref="J84:J119">F84+G84-R84</f>
        <v>0</v>
      </c>
      <c r="K84" s="23">
        <v>0</v>
      </c>
      <c r="L84" s="74">
        <v>89.08</v>
      </c>
      <c r="M84" s="70">
        <f aca="true" t="shared" si="11" ref="M84:M119">J84*L84</f>
        <v>0</v>
      </c>
      <c r="N84" s="100" t="s">
        <v>104</v>
      </c>
      <c r="O84" s="116">
        <v>30</v>
      </c>
      <c r="P84" s="6"/>
      <c r="Q84" s="7"/>
      <c r="R84" s="37">
        <f t="shared" si="8"/>
        <v>30</v>
      </c>
      <c r="S84" s="103">
        <f aca="true" t="shared" si="12" ref="S84:S90">R84*L84</f>
        <v>2672.4</v>
      </c>
    </row>
    <row r="85" spans="1:19" ht="15">
      <c r="A85" s="1">
        <v>2</v>
      </c>
      <c r="B85" s="96" t="s">
        <v>69</v>
      </c>
      <c r="C85" s="97" t="s">
        <v>96</v>
      </c>
      <c r="D85" s="2" t="s">
        <v>94</v>
      </c>
      <c r="E85" s="2" t="s">
        <v>9</v>
      </c>
      <c r="F85" s="2">
        <v>0</v>
      </c>
      <c r="G85" s="2">
        <v>30</v>
      </c>
      <c r="H85" s="99" t="s">
        <v>93</v>
      </c>
      <c r="I85" s="2">
        <v>6307</v>
      </c>
      <c r="J85" s="56">
        <f t="shared" si="10"/>
        <v>0</v>
      </c>
      <c r="K85" s="23">
        <v>0</v>
      </c>
      <c r="L85" s="74">
        <v>89.08</v>
      </c>
      <c r="M85" s="70">
        <f>J85*L85</f>
        <v>0</v>
      </c>
      <c r="N85" s="66" t="s">
        <v>103</v>
      </c>
      <c r="O85" s="116">
        <v>30</v>
      </c>
      <c r="P85" s="6"/>
      <c r="Q85" s="7"/>
      <c r="R85" s="37">
        <f t="shared" si="8"/>
        <v>30</v>
      </c>
      <c r="S85" s="103">
        <f>R85*L85</f>
        <v>2672.4</v>
      </c>
    </row>
    <row r="86" spans="1:19" ht="15">
      <c r="A86" s="1"/>
      <c r="B86" s="96" t="s">
        <v>69</v>
      </c>
      <c r="C86" s="97" t="s">
        <v>96</v>
      </c>
      <c r="D86" s="2" t="s">
        <v>94</v>
      </c>
      <c r="E86" s="2" t="s">
        <v>9</v>
      </c>
      <c r="F86" s="2">
        <v>0</v>
      </c>
      <c r="G86" s="2">
        <v>2</v>
      </c>
      <c r="H86" s="99" t="s">
        <v>93</v>
      </c>
      <c r="I86" s="2">
        <v>6308</v>
      </c>
      <c r="J86" s="56">
        <f>F86+G86-R86</f>
        <v>0</v>
      </c>
      <c r="K86" s="23">
        <v>0</v>
      </c>
      <c r="L86" s="74">
        <v>89.08</v>
      </c>
      <c r="M86" s="70">
        <f>J86*L86</f>
        <v>0</v>
      </c>
      <c r="N86" s="66" t="s">
        <v>108</v>
      </c>
      <c r="O86" s="116">
        <v>2</v>
      </c>
      <c r="P86" s="6"/>
      <c r="Q86" s="7"/>
      <c r="R86" s="37">
        <f t="shared" si="8"/>
        <v>2</v>
      </c>
      <c r="S86" s="103">
        <f>R86*L86</f>
        <v>178.16</v>
      </c>
    </row>
    <row r="87" spans="1:19" ht="15">
      <c r="A87" s="1">
        <v>3</v>
      </c>
      <c r="B87" s="96" t="s">
        <v>69</v>
      </c>
      <c r="C87" s="97" t="s">
        <v>96</v>
      </c>
      <c r="D87" s="2" t="s">
        <v>94</v>
      </c>
      <c r="E87" s="2" t="s">
        <v>9</v>
      </c>
      <c r="F87" s="2">
        <v>0</v>
      </c>
      <c r="G87" s="2">
        <v>36</v>
      </c>
      <c r="H87" s="99" t="s">
        <v>93</v>
      </c>
      <c r="I87" s="2">
        <v>6307</v>
      </c>
      <c r="J87" s="56">
        <f t="shared" si="10"/>
        <v>0</v>
      </c>
      <c r="K87" s="23">
        <v>0</v>
      </c>
      <c r="L87" s="74">
        <v>89.08</v>
      </c>
      <c r="M87" s="70">
        <f>J87*L87</f>
        <v>0</v>
      </c>
      <c r="N87" s="66" t="s">
        <v>105</v>
      </c>
      <c r="O87" s="116">
        <v>36</v>
      </c>
      <c r="P87" s="6"/>
      <c r="Q87" s="7"/>
      <c r="R87" s="37">
        <f t="shared" si="8"/>
        <v>36</v>
      </c>
      <c r="S87" s="103">
        <f>R87*L87</f>
        <v>3206.88</v>
      </c>
    </row>
    <row r="88" spans="1:19" ht="15">
      <c r="A88" s="8">
        <v>4</v>
      </c>
      <c r="B88" s="91" t="s">
        <v>69</v>
      </c>
      <c r="C88" s="92" t="s">
        <v>97</v>
      </c>
      <c r="D88" s="9" t="s">
        <v>94</v>
      </c>
      <c r="E88" s="9" t="s">
        <v>9</v>
      </c>
      <c r="F88" s="9">
        <v>0</v>
      </c>
      <c r="G88" s="9">
        <v>336</v>
      </c>
      <c r="H88" s="99" t="s">
        <v>93</v>
      </c>
      <c r="I88" s="2">
        <v>6307</v>
      </c>
      <c r="J88" s="56">
        <f t="shared" si="10"/>
        <v>336</v>
      </c>
      <c r="K88" s="23">
        <v>0</v>
      </c>
      <c r="L88" s="74">
        <v>4.99</v>
      </c>
      <c r="M88" s="70">
        <f t="shared" si="11"/>
        <v>1676.64</v>
      </c>
      <c r="N88" s="66" t="s">
        <v>100</v>
      </c>
      <c r="O88" s="12"/>
      <c r="P88" s="13"/>
      <c r="Q88" s="14"/>
      <c r="R88" s="37">
        <f t="shared" si="8"/>
        <v>0</v>
      </c>
      <c r="S88" s="103">
        <f t="shared" si="12"/>
        <v>0</v>
      </c>
    </row>
    <row r="89" spans="1:19" ht="15">
      <c r="A89" s="8">
        <v>5</v>
      </c>
      <c r="B89" s="91" t="s">
        <v>69</v>
      </c>
      <c r="C89" s="92" t="s">
        <v>98</v>
      </c>
      <c r="D89" s="9" t="s">
        <v>94</v>
      </c>
      <c r="E89" s="9" t="s">
        <v>9</v>
      </c>
      <c r="F89" s="9">
        <v>0</v>
      </c>
      <c r="G89" s="9">
        <v>96</v>
      </c>
      <c r="H89" s="99" t="s">
        <v>93</v>
      </c>
      <c r="I89" s="2">
        <v>6307</v>
      </c>
      <c r="J89" s="56">
        <f t="shared" si="10"/>
        <v>96</v>
      </c>
      <c r="K89" s="23">
        <v>0</v>
      </c>
      <c r="L89" s="74">
        <v>4.99</v>
      </c>
      <c r="M89" s="70">
        <f t="shared" si="11"/>
        <v>479.04</v>
      </c>
      <c r="N89" s="66" t="s">
        <v>100</v>
      </c>
      <c r="O89" s="12"/>
      <c r="P89" s="13"/>
      <c r="Q89" s="14"/>
      <c r="R89" s="37">
        <f t="shared" si="8"/>
        <v>0</v>
      </c>
      <c r="S89" s="103">
        <f t="shared" si="12"/>
        <v>0</v>
      </c>
    </row>
    <row r="90" spans="1:19" ht="15.75" thickBot="1">
      <c r="A90" s="30">
        <v>6</v>
      </c>
      <c r="B90" s="93" t="s">
        <v>69</v>
      </c>
      <c r="C90" s="94" t="s">
        <v>99</v>
      </c>
      <c r="D90" s="23" t="s">
        <v>94</v>
      </c>
      <c r="E90" s="23" t="s">
        <v>9</v>
      </c>
      <c r="F90" s="23">
        <v>0</v>
      </c>
      <c r="G90" s="23">
        <v>6</v>
      </c>
      <c r="H90" s="101" t="s">
        <v>93</v>
      </c>
      <c r="I90" s="88">
        <v>6307</v>
      </c>
      <c r="J90" s="56">
        <f t="shared" si="10"/>
        <v>6</v>
      </c>
      <c r="K90" s="23">
        <v>0</v>
      </c>
      <c r="L90" s="74">
        <v>9.6</v>
      </c>
      <c r="M90" s="74">
        <f t="shared" si="11"/>
        <v>57.599999999999994</v>
      </c>
      <c r="N90" s="67" t="s">
        <v>100</v>
      </c>
      <c r="O90" s="25"/>
      <c r="P90" s="26"/>
      <c r="Q90" s="27"/>
      <c r="R90" s="37">
        <f t="shared" si="8"/>
        <v>0</v>
      </c>
      <c r="S90" s="104">
        <f t="shared" si="12"/>
        <v>0</v>
      </c>
    </row>
    <row r="91" spans="1:19" ht="15.75" thickBot="1">
      <c r="A91" s="244"/>
      <c r="B91" s="245"/>
      <c r="C91" s="63" t="s">
        <v>118</v>
      </c>
      <c r="D91" s="249" t="s">
        <v>36</v>
      </c>
      <c r="E91" s="250"/>
      <c r="F91" s="121">
        <f>SUM(F84:F90)</f>
        <v>0</v>
      </c>
      <c r="G91" s="49">
        <f>SUM(G84:G90)</f>
        <v>536</v>
      </c>
      <c r="H91" s="253"/>
      <c r="I91" s="254"/>
      <c r="J91" s="49">
        <f>SUM(J84:J90)</f>
        <v>438</v>
      </c>
      <c r="K91" s="49">
        <f>SUM(K84:K90)</f>
        <v>0</v>
      </c>
      <c r="L91" s="98" t="s">
        <v>69</v>
      </c>
      <c r="M91" s="68">
        <f>SUM(M84:M90)</f>
        <v>2213.28</v>
      </c>
      <c r="N91" s="98" t="s">
        <v>69</v>
      </c>
      <c r="O91" s="251" t="s">
        <v>4</v>
      </c>
      <c r="P91" s="257"/>
      <c r="Q91" s="252"/>
      <c r="R91" s="50">
        <f>SUM(R84:R90)</f>
        <v>98</v>
      </c>
      <c r="S91" s="62">
        <f>SUM(S84:S90)</f>
        <v>8729.84</v>
      </c>
    </row>
    <row r="92" spans="1:19" ht="15">
      <c r="A92" s="1">
        <v>1</v>
      </c>
      <c r="B92" s="96" t="s">
        <v>69</v>
      </c>
      <c r="C92" s="122" t="s">
        <v>109</v>
      </c>
      <c r="D92" s="2" t="s">
        <v>110</v>
      </c>
      <c r="E92" s="9" t="s">
        <v>9</v>
      </c>
      <c r="F92" s="2">
        <v>50</v>
      </c>
      <c r="G92" s="2"/>
      <c r="H92" s="99"/>
      <c r="I92" s="2"/>
      <c r="J92" s="56">
        <f t="shared" si="10"/>
        <v>50</v>
      </c>
      <c r="K92" s="2" t="s">
        <v>69</v>
      </c>
      <c r="L92" s="65"/>
      <c r="M92" s="70">
        <f t="shared" si="11"/>
        <v>0</v>
      </c>
      <c r="N92" s="86" t="s">
        <v>117</v>
      </c>
      <c r="O92" s="29"/>
      <c r="P92" s="6"/>
      <c r="Q92" s="6"/>
      <c r="R92" s="37">
        <f t="shared" si="8"/>
        <v>0</v>
      </c>
      <c r="S92" s="103">
        <f aca="true" t="shared" si="13" ref="S92:S119">R92*L92</f>
        <v>0</v>
      </c>
    </row>
    <row r="93" spans="1:19" ht="15">
      <c r="A93" s="8">
        <v>2</v>
      </c>
      <c r="B93" s="91" t="s">
        <v>69</v>
      </c>
      <c r="C93" s="122" t="s">
        <v>111</v>
      </c>
      <c r="D93" s="9" t="s">
        <v>110</v>
      </c>
      <c r="E93" s="9" t="s">
        <v>9</v>
      </c>
      <c r="F93" s="9">
        <v>17</v>
      </c>
      <c r="G93" s="9"/>
      <c r="H93" s="118"/>
      <c r="I93" s="9"/>
      <c r="J93" s="56">
        <f t="shared" si="10"/>
        <v>17</v>
      </c>
      <c r="K93" s="9" t="s">
        <v>69</v>
      </c>
      <c r="L93" s="119"/>
      <c r="M93" s="70">
        <f t="shared" si="11"/>
        <v>0</v>
      </c>
      <c r="N93" s="66" t="s">
        <v>117</v>
      </c>
      <c r="O93" s="12"/>
      <c r="P93" s="13"/>
      <c r="Q93" s="13"/>
      <c r="R93" s="37">
        <f t="shared" si="8"/>
        <v>0</v>
      </c>
      <c r="S93" s="103">
        <f t="shared" si="13"/>
        <v>0</v>
      </c>
    </row>
    <row r="94" spans="1:19" ht="15">
      <c r="A94" s="8">
        <v>3</v>
      </c>
      <c r="B94" s="91" t="s">
        <v>69</v>
      </c>
      <c r="C94" s="122" t="s">
        <v>112</v>
      </c>
      <c r="D94" s="9" t="s">
        <v>110</v>
      </c>
      <c r="E94" s="9" t="s">
        <v>9</v>
      </c>
      <c r="F94" s="9">
        <v>0</v>
      </c>
      <c r="G94" s="9"/>
      <c r="H94" s="118"/>
      <c r="I94" s="9"/>
      <c r="J94" s="56">
        <f t="shared" si="10"/>
        <v>0</v>
      </c>
      <c r="K94" s="9" t="s">
        <v>69</v>
      </c>
      <c r="L94" s="119"/>
      <c r="M94" s="70">
        <f t="shared" si="11"/>
        <v>0</v>
      </c>
      <c r="N94" s="66" t="s">
        <v>117</v>
      </c>
      <c r="O94" s="12"/>
      <c r="P94" s="13"/>
      <c r="Q94" s="13"/>
      <c r="R94" s="37">
        <f t="shared" si="8"/>
        <v>0</v>
      </c>
      <c r="S94" s="103">
        <f t="shared" si="13"/>
        <v>0</v>
      </c>
    </row>
    <row r="95" spans="1:19" ht="15">
      <c r="A95" s="8">
        <v>4</v>
      </c>
      <c r="B95" s="91" t="s">
        <v>69</v>
      </c>
      <c r="C95" s="122" t="s">
        <v>113</v>
      </c>
      <c r="D95" s="9" t="s">
        <v>110</v>
      </c>
      <c r="E95" s="9" t="s">
        <v>9</v>
      </c>
      <c r="F95" s="9">
        <v>9</v>
      </c>
      <c r="G95" s="9"/>
      <c r="H95" s="118"/>
      <c r="I95" s="9"/>
      <c r="J95" s="56">
        <f t="shared" si="10"/>
        <v>9</v>
      </c>
      <c r="K95" s="9" t="s">
        <v>69</v>
      </c>
      <c r="L95" s="119"/>
      <c r="M95" s="70">
        <f t="shared" si="11"/>
        <v>0</v>
      </c>
      <c r="N95" s="66" t="s">
        <v>117</v>
      </c>
      <c r="O95" s="12"/>
      <c r="P95" s="13"/>
      <c r="Q95" s="13"/>
      <c r="R95" s="37">
        <f t="shared" si="8"/>
        <v>0</v>
      </c>
      <c r="S95" s="103">
        <f t="shared" si="13"/>
        <v>0</v>
      </c>
    </row>
    <row r="96" spans="1:19" ht="15">
      <c r="A96" s="8">
        <v>5</v>
      </c>
      <c r="B96" s="91" t="s">
        <v>69</v>
      </c>
      <c r="C96" s="122" t="s">
        <v>114</v>
      </c>
      <c r="D96" s="9" t="s">
        <v>110</v>
      </c>
      <c r="E96" s="9" t="s">
        <v>9</v>
      </c>
      <c r="F96" s="9">
        <v>13</v>
      </c>
      <c r="G96" s="9"/>
      <c r="H96" s="118"/>
      <c r="I96" s="9"/>
      <c r="J96" s="56">
        <f t="shared" si="10"/>
        <v>13</v>
      </c>
      <c r="K96" s="9" t="s">
        <v>69</v>
      </c>
      <c r="L96" s="119"/>
      <c r="M96" s="70">
        <f t="shared" si="11"/>
        <v>0</v>
      </c>
      <c r="N96" s="66" t="s">
        <v>117</v>
      </c>
      <c r="O96" s="12"/>
      <c r="P96" s="13"/>
      <c r="Q96" s="13"/>
      <c r="R96" s="37">
        <f t="shared" si="8"/>
        <v>0</v>
      </c>
      <c r="S96" s="103">
        <f t="shared" si="13"/>
        <v>0</v>
      </c>
    </row>
    <row r="97" spans="1:19" ht="15">
      <c r="A97" s="8">
        <v>6</v>
      </c>
      <c r="B97" s="91" t="s">
        <v>69</v>
      </c>
      <c r="C97" s="122" t="s">
        <v>115</v>
      </c>
      <c r="D97" s="9" t="s">
        <v>110</v>
      </c>
      <c r="E97" s="9" t="s">
        <v>9</v>
      </c>
      <c r="F97" s="9">
        <v>6</v>
      </c>
      <c r="G97" s="9"/>
      <c r="H97" s="118"/>
      <c r="I97" s="9"/>
      <c r="J97" s="56">
        <f t="shared" si="10"/>
        <v>6</v>
      </c>
      <c r="K97" s="9" t="s">
        <v>69</v>
      </c>
      <c r="L97" s="119"/>
      <c r="M97" s="70">
        <f t="shared" si="11"/>
        <v>0</v>
      </c>
      <c r="N97" s="66" t="s">
        <v>117</v>
      </c>
      <c r="O97" s="12"/>
      <c r="P97" s="13"/>
      <c r="Q97" s="13"/>
      <c r="R97" s="37">
        <f t="shared" si="8"/>
        <v>0</v>
      </c>
      <c r="S97" s="103">
        <f t="shared" si="13"/>
        <v>0</v>
      </c>
    </row>
    <row r="98" spans="1:19" ht="15">
      <c r="A98" s="8">
        <v>7</v>
      </c>
      <c r="B98" s="91" t="s">
        <v>69</v>
      </c>
      <c r="C98" s="122" t="s">
        <v>116</v>
      </c>
      <c r="D98" s="9" t="s">
        <v>110</v>
      </c>
      <c r="E98" s="9" t="s">
        <v>9</v>
      </c>
      <c r="F98" s="9">
        <v>10</v>
      </c>
      <c r="G98" s="9"/>
      <c r="H98" s="118"/>
      <c r="I98" s="9"/>
      <c r="J98" s="56">
        <f t="shared" si="10"/>
        <v>10</v>
      </c>
      <c r="K98" s="9" t="s">
        <v>69</v>
      </c>
      <c r="L98" s="120">
        <v>881.36</v>
      </c>
      <c r="M98" s="70">
        <f t="shared" si="11"/>
        <v>8813.6</v>
      </c>
      <c r="N98" s="66" t="s">
        <v>117</v>
      </c>
      <c r="O98" s="12"/>
      <c r="P98" s="13"/>
      <c r="Q98" s="13"/>
      <c r="R98" s="37">
        <f t="shared" si="8"/>
        <v>0</v>
      </c>
      <c r="S98" s="103">
        <f t="shared" si="13"/>
        <v>0</v>
      </c>
    </row>
    <row r="99" spans="1:19" ht="15">
      <c r="A99" s="8">
        <v>8</v>
      </c>
      <c r="B99" s="91" t="s">
        <v>69</v>
      </c>
      <c r="C99" s="129" t="s">
        <v>119</v>
      </c>
      <c r="D99" s="9" t="s">
        <v>110</v>
      </c>
      <c r="E99" s="9" t="s">
        <v>9</v>
      </c>
      <c r="F99" s="9">
        <v>30</v>
      </c>
      <c r="G99" s="9"/>
      <c r="H99" s="118"/>
      <c r="I99" s="9"/>
      <c r="J99" s="56">
        <f t="shared" si="10"/>
        <v>28</v>
      </c>
      <c r="K99" s="9" t="s">
        <v>69</v>
      </c>
      <c r="L99" s="120">
        <v>163.22</v>
      </c>
      <c r="M99" s="70">
        <f t="shared" si="11"/>
        <v>4570.16</v>
      </c>
      <c r="N99" s="66"/>
      <c r="O99" s="85">
        <v>1</v>
      </c>
      <c r="P99" s="85">
        <v>1</v>
      </c>
      <c r="Q99" s="13"/>
      <c r="R99" s="37">
        <f t="shared" si="8"/>
        <v>2</v>
      </c>
      <c r="S99" s="103">
        <f t="shared" si="13"/>
        <v>326.44</v>
      </c>
    </row>
    <row r="100" spans="1:19" ht="15">
      <c r="A100" s="8">
        <v>9</v>
      </c>
      <c r="B100" s="91" t="s">
        <v>69</v>
      </c>
      <c r="C100" s="122" t="s">
        <v>120</v>
      </c>
      <c r="D100" s="9" t="s">
        <v>110</v>
      </c>
      <c r="E100" s="9" t="s">
        <v>9</v>
      </c>
      <c r="F100" s="9">
        <v>15</v>
      </c>
      <c r="G100" s="9"/>
      <c r="H100" s="118"/>
      <c r="I100" s="9"/>
      <c r="J100" s="56">
        <f t="shared" si="10"/>
        <v>11</v>
      </c>
      <c r="K100" s="9" t="s">
        <v>69</v>
      </c>
      <c r="L100" s="120">
        <v>165.68</v>
      </c>
      <c r="M100" s="70">
        <f t="shared" si="11"/>
        <v>1822.48</v>
      </c>
      <c r="N100" s="66"/>
      <c r="O100" s="85">
        <v>1</v>
      </c>
      <c r="P100" s="85">
        <v>3</v>
      </c>
      <c r="Q100" s="13"/>
      <c r="R100" s="37">
        <f t="shared" si="8"/>
        <v>4</v>
      </c>
      <c r="S100" s="103">
        <f t="shared" si="13"/>
        <v>662.72</v>
      </c>
    </row>
    <row r="101" spans="1:19" ht="15" customHeight="1">
      <c r="A101" s="8">
        <v>10</v>
      </c>
      <c r="B101" s="91" t="s">
        <v>69</v>
      </c>
      <c r="C101" s="130" t="s">
        <v>121</v>
      </c>
      <c r="D101" s="9" t="s">
        <v>110</v>
      </c>
      <c r="E101" s="9" t="s">
        <v>9</v>
      </c>
      <c r="F101" s="9">
        <v>200</v>
      </c>
      <c r="G101" s="9"/>
      <c r="H101" s="118"/>
      <c r="I101" s="9"/>
      <c r="J101" s="56">
        <f t="shared" si="10"/>
        <v>198</v>
      </c>
      <c r="K101" s="9" t="s">
        <v>69</v>
      </c>
      <c r="L101" s="120">
        <v>1.56</v>
      </c>
      <c r="M101" s="70">
        <f t="shared" si="11"/>
        <v>308.88</v>
      </c>
      <c r="N101" s="66" t="s">
        <v>117</v>
      </c>
      <c r="O101" s="85">
        <v>2</v>
      </c>
      <c r="P101" s="132"/>
      <c r="Q101" s="13"/>
      <c r="R101" s="37">
        <f t="shared" si="8"/>
        <v>2</v>
      </c>
      <c r="S101" s="103">
        <f t="shared" si="13"/>
        <v>3.12</v>
      </c>
    </row>
    <row r="102" spans="1:19" ht="15">
      <c r="A102" s="8">
        <v>11</v>
      </c>
      <c r="B102" s="91" t="s">
        <v>69</v>
      </c>
      <c r="C102" s="122" t="s">
        <v>122</v>
      </c>
      <c r="D102" s="9" t="s">
        <v>110</v>
      </c>
      <c r="E102" s="9" t="s">
        <v>9</v>
      </c>
      <c r="F102" s="9">
        <v>18</v>
      </c>
      <c r="G102" s="9"/>
      <c r="H102" s="118"/>
      <c r="I102" s="9"/>
      <c r="J102" s="56">
        <f t="shared" si="10"/>
        <v>16</v>
      </c>
      <c r="K102" s="9" t="s">
        <v>69</v>
      </c>
      <c r="L102" s="120">
        <v>280.51</v>
      </c>
      <c r="M102" s="70">
        <f t="shared" si="11"/>
        <v>4488.16</v>
      </c>
      <c r="N102" s="66"/>
      <c r="O102" s="12"/>
      <c r="P102" s="132">
        <v>2</v>
      </c>
      <c r="Q102" s="13"/>
      <c r="R102" s="37">
        <f t="shared" si="8"/>
        <v>2</v>
      </c>
      <c r="S102" s="103">
        <f t="shared" si="13"/>
        <v>561.02</v>
      </c>
    </row>
    <row r="103" spans="1:19" ht="15">
      <c r="A103" s="8">
        <v>12</v>
      </c>
      <c r="B103" s="91" t="s">
        <v>69</v>
      </c>
      <c r="C103" s="92" t="s">
        <v>123</v>
      </c>
      <c r="D103" s="9" t="s">
        <v>110</v>
      </c>
      <c r="E103" s="9" t="s">
        <v>9</v>
      </c>
      <c r="F103" s="9">
        <v>6</v>
      </c>
      <c r="G103" s="9"/>
      <c r="H103" s="118"/>
      <c r="I103" s="9"/>
      <c r="J103" s="56">
        <f>F103+G103-R103</f>
        <v>1</v>
      </c>
      <c r="K103" s="9" t="s">
        <v>69</v>
      </c>
      <c r="L103" s="120">
        <v>417.8</v>
      </c>
      <c r="M103" s="70">
        <f>J103*L103</f>
        <v>417.8</v>
      </c>
      <c r="N103" s="66"/>
      <c r="O103" s="12"/>
      <c r="P103" s="132">
        <v>5</v>
      </c>
      <c r="Q103" s="13"/>
      <c r="R103" s="37">
        <f t="shared" si="8"/>
        <v>5</v>
      </c>
      <c r="S103" s="103">
        <f t="shared" si="13"/>
        <v>2089</v>
      </c>
    </row>
    <row r="104" spans="1:19" ht="15">
      <c r="A104" s="8">
        <v>13</v>
      </c>
      <c r="B104" s="91" t="s">
        <v>69</v>
      </c>
      <c r="C104" s="122" t="s">
        <v>124</v>
      </c>
      <c r="D104" s="9" t="s">
        <v>110</v>
      </c>
      <c r="E104" s="9" t="s">
        <v>9</v>
      </c>
      <c r="F104" s="9">
        <v>29</v>
      </c>
      <c r="G104" s="9"/>
      <c r="H104" s="118"/>
      <c r="I104" s="9"/>
      <c r="J104" s="56">
        <f t="shared" si="10"/>
        <v>29</v>
      </c>
      <c r="K104" s="9" t="s">
        <v>69</v>
      </c>
      <c r="L104" s="120"/>
      <c r="M104" s="70">
        <f t="shared" si="11"/>
        <v>0</v>
      </c>
      <c r="N104" s="66"/>
      <c r="O104" s="12"/>
      <c r="P104" s="13"/>
      <c r="Q104" s="13"/>
      <c r="R104" s="37">
        <f t="shared" si="8"/>
        <v>0</v>
      </c>
      <c r="S104" s="103">
        <f t="shared" si="13"/>
        <v>0</v>
      </c>
    </row>
    <row r="105" spans="1:19" ht="15">
      <c r="A105" s="8">
        <v>14</v>
      </c>
      <c r="B105" s="91" t="s">
        <v>69</v>
      </c>
      <c r="C105" s="122" t="s">
        <v>125</v>
      </c>
      <c r="D105" s="9" t="s">
        <v>110</v>
      </c>
      <c r="E105" s="9" t="s">
        <v>9</v>
      </c>
      <c r="F105" s="9">
        <v>2</v>
      </c>
      <c r="G105" s="9"/>
      <c r="H105" s="118"/>
      <c r="I105" s="9"/>
      <c r="J105" s="56">
        <f t="shared" si="10"/>
        <v>2</v>
      </c>
      <c r="K105" s="9" t="s">
        <v>69</v>
      </c>
      <c r="L105" s="119"/>
      <c r="M105" s="70">
        <f t="shared" si="11"/>
        <v>0</v>
      </c>
      <c r="N105" s="66"/>
      <c r="O105" s="12"/>
      <c r="P105" s="13"/>
      <c r="Q105" s="13"/>
      <c r="R105" s="37">
        <f t="shared" si="8"/>
        <v>0</v>
      </c>
      <c r="S105" s="103">
        <f t="shared" si="13"/>
        <v>0</v>
      </c>
    </row>
    <row r="106" spans="1:19" ht="15">
      <c r="A106" s="8">
        <v>15</v>
      </c>
      <c r="B106" s="91" t="s">
        <v>69</v>
      </c>
      <c r="C106" s="92"/>
      <c r="D106" s="9"/>
      <c r="E106" s="9" t="s">
        <v>9</v>
      </c>
      <c r="F106" s="9"/>
      <c r="G106" s="9"/>
      <c r="H106" s="118"/>
      <c r="I106" s="9"/>
      <c r="J106" s="56">
        <f t="shared" si="10"/>
        <v>0</v>
      </c>
      <c r="K106" s="9">
        <v>0</v>
      </c>
      <c r="L106" s="119"/>
      <c r="M106" s="70">
        <f t="shared" si="11"/>
        <v>0</v>
      </c>
      <c r="N106" s="66"/>
      <c r="O106" s="12"/>
      <c r="P106" s="13"/>
      <c r="Q106" s="13"/>
      <c r="R106" s="37">
        <f t="shared" si="8"/>
        <v>0</v>
      </c>
      <c r="S106" s="103">
        <f t="shared" si="13"/>
        <v>0</v>
      </c>
    </row>
    <row r="107" spans="1:19" ht="15">
      <c r="A107" s="8">
        <v>16</v>
      </c>
      <c r="B107" s="91" t="s">
        <v>69</v>
      </c>
      <c r="C107" s="92"/>
      <c r="D107" s="9"/>
      <c r="E107" s="9" t="s">
        <v>9</v>
      </c>
      <c r="F107" s="9"/>
      <c r="G107" s="9"/>
      <c r="H107" s="118"/>
      <c r="I107" s="9"/>
      <c r="J107" s="56">
        <f t="shared" si="10"/>
        <v>0</v>
      </c>
      <c r="K107" s="9">
        <v>0</v>
      </c>
      <c r="L107" s="119"/>
      <c r="M107" s="70">
        <f t="shared" si="11"/>
        <v>0</v>
      </c>
      <c r="N107" s="66"/>
      <c r="O107" s="12"/>
      <c r="P107" s="13"/>
      <c r="Q107" s="13"/>
      <c r="R107" s="37">
        <f t="shared" si="8"/>
        <v>0</v>
      </c>
      <c r="S107" s="103">
        <f t="shared" si="13"/>
        <v>0</v>
      </c>
    </row>
    <row r="108" spans="1:19" ht="15">
      <c r="A108" s="8">
        <v>17</v>
      </c>
      <c r="B108" s="91" t="s">
        <v>69</v>
      </c>
      <c r="C108" s="92"/>
      <c r="D108" s="9"/>
      <c r="E108" s="9" t="s">
        <v>9</v>
      </c>
      <c r="F108" s="9"/>
      <c r="G108" s="9"/>
      <c r="H108" s="118"/>
      <c r="I108" s="9"/>
      <c r="J108" s="56">
        <f t="shared" si="10"/>
        <v>0</v>
      </c>
      <c r="K108" s="9">
        <v>0</v>
      </c>
      <c r="L108" s="119"/>
      <c r="M108" s="70">
        <f t="shared" si="11"/>
        <v>0</v>
      </c>
      <c r="N108" s="66"/>
      <c r="O108" s="12"/>
      <c r="P108" s="13"/>
      <c r="Q108" s="13"/>
      <c r="R108" s="37">
        <f t="shared" si="8"/>
        <v>0</v>
      </c>
      <c r="S108" s="103">
        <f t="shared" si="13"/>
        <v>0</v>
      </c>
    </row>
    <row r="109" spans="1:19" ht="15">
      <c r="A109" s="8">
        <v>18</v>
      </c>
      <c r="B109" s="91" t="s">
        <v>69</v>
      </c>
      <c r="C109" s="92"/>
      <c r="D109" s="9"/>
      <c r="E109" s="9" t="s">
        <v>9</v>
      </c>
      <c r="F109" s="9"/>
      <c r="G109" s="9"/>
      <c r="H109" s="118"/>
      <c r="I109" s="9"/>
      <c r="J109" s="56">
        <f t="shared" si="10"/>
        <v>0</v>
      </c>
      <c r="K109" s="9">
        <v>0</v>
      </c>
      <c r="L109" s="119"/>
      <c r="M109" s="70">
        <f t="shared" si="11"/>
        <v>0</v>
      </c>
      <c r="N109" s="66"/>
      <c r="O109" s="12"/>
      <c r="P109" s="13"/>
      <c r="Q109" s="13"/>
      <c r="R109" s="37">
        <f t="shared" si="8"/>
        <v>0</v>
      </c>
      <c r="S109" s="103">
        <f t="shared" si="13"/>
        <v>0</v>
      </c>
    </row>
    <row r="110" spans="1:19" ht="15">
      <c r="A110" s="8">
        <v>19</v>
      </c>
      <c r="B110" s="91" t="s">
        <v>69</v>
      </c>
      <c r="C110" s="92"/>
      <c r="D110" s="9"/>
      <c r="E110" s="9" t="s">
        <v>9</v>
      </c>
      <c r="F110" s="9"/>
      <c r="G110" s="9"/>
      <c r="H110" s="118"/>
      <c r="I110" s="9"/>
      <c r="J110" s="56">
        <f t="shared" si="10"/>
        <v>0</v>
      </c>
      <c r="K110" s="9">
        <v>0</v>
      </c>
      <c r="L110" s="119"/>
      <c r="M110" s="70">
        <f t="shared" si="11"/>
        <v>0</v>
      </c>
      <c r="N110" s="66"/>
      <c r="O110" s="12"/>
      <c r="P110" s="13"/>
      <c r="Q110" s="13"/>
      <c r="R110" s="37">
        <f t="shared" si="8"/>
        <v>0</v>
      </c>
      <c r="S110" s="103">
        <f t="shared" si="13"/>
        <v>0</v>
      </c>
    </row>
    <row r="111" spans="1:19" ht="15">
      <c r="A111" s="8">
        <v>20</v>
      </c>
      <c r="B111" s="91" t="s">
        <v>69</v>
      </c>
      <c r="C111" s="92"/>
      <c r="D111" s="9"/>
      <c r="E111" s="9" t="s">
        <v>9</v>
      </c>
      <c r="F111" s="9"/>
      <c r="G111" s="9"/>
      <c r="H111" s="118"/>
      <c r="I111" s="9"/>
      <c r="J111" s="56">
        <f t="shared" si="10"/>
        <v>0</v>
      </c>
      <c r="K111" s="9">
        <v>0</v>
      </c>
      <c r="L111" s="119"/>
      <c r="M111" s="70">
        <f t="shared" si="11"/>
        <v>0</v>
      </c>
      <c r="N111" s="66"/>
      <c r="O111" s="12"/>
      <c r="P111" s="13"/>
      <c r="Q111" s="13"/>
      <c r="R111" s="37">
        <f t="shared" si="8"/>
        <v>0</v>
      </c>
      <c r="S111" s="103">
        <f t="shared" si="13"/>
        <v>0</v>
      </c>
    </row>
    <row r="112" spans="1:19" ht="15">
      <c r="A112" s="8">
        <v>21</v>
      </c>
      <c r="B112" s="91" t="s">
        <v>69</v>
      </c>
      <c r="C112" s="92"/>
      <c r="D112" s="9"/>
      <c r="E112" s="9" t="s">
        <v>9</v>
      </c>
      <c r="F112" s="9"/>
      <c r="G112" s="9"/>
      <c r="H112" s="118"/>
      <c r="I112" s="9"/>
      <c r="J112" s="56">
        <f t="shared" si="10"/>
        <v>0</v>
      </c>
      <c r="K112" s="9">
        <v>0</v>
      </c>
      <c r="L112" s="119"/>
      <c r="M112" s="70">
        <f t="shared" si="11"/>
        <v>0</v>
      </c>
      <c r="N112" s="66"/>
      <c r="O112" s="12"/>
      <c r="P112" s="13"/>
      <c r="Q112" s="13"/>
      <c r="R112" s="37">
        <f t="shared" si="8"/>
        <v>0</v>
      </c>
      <c r="S112" s="103">
        <f t="shared" si="13"/>
        <v>0</v>
      </c>
    </row>
    <row r="113" spans="1:19" ht="15">
      <c r="A113" s="8">
        <v>22</v>
      </c>
      <c r="B113" s="91" t="s">
        <v>69</v>
      </c>
      <c r="C113" s="92"/>
      <c r="D113" s="9"/>
      <c r="E113" s="9" t="s">
        <v>9</v>
      </c>
      <c r="F113" s="9"/>
      <c r="G113" s="9"/>
      <c r="H113" s="118"/>
      <c r="I113" s="9"/>
      <c r="J113" s="56">
        <f t="shared" si="10"/>
        <v>0</v>
      </c>
      <c r="K113" s="9">
        <v>0</v>
      </c>
      <c r="L113" s="119"/>
      <c r="M113" s="70">
        <f t="shared" si="11"/>
        <v>0</v>
      </c>
      <c r="N113" s="66"/>
      <c r="O113" s="12"/>
      <c r="P113" s="13"/>
      <c r="Q113" s="13"/>
      <c r="R113" s="37">
        <f t="shared" si="8"/>
        <v>0</v>
      </c>
      <c r="S113" s="103">
        <f t="shared" si="13"/>
        <v>0</v>
      </c>
    </row>
    <row r="114" spans="1:19" ht="15">
      <c r="A114" s="8">
        <v>23</v>
      </c>
      <c r="B114" s="91" t="s">
        <v>69</v>
      </c>
      <c r="C114" s="92"/>
      <c r="D114" s="9"/>
      <c r="E114" s="9" t="s">
        <v>9</v>
      </c>
      <c r="F114" s="9"/>
      <c r="G114" s="9"/>
      <c r="H114" s="118"/>
      <c r="I114" s="9"/>
      <c r="J114" s="56">
        <f t="shared" si="10"/>
        <v>0</v>
      </c>
      <c r="K114" s="9">
        <v>0</v>
      </c>
      <c r="L114" s="119"/>
      <c r="M114" s="70">
        <f t="shared" si="11"/>
        <v>0</v>
      </c>
      <c r="N114" s="66"/>
      <c r="O114" s="12"/>
      <c r="P114" s="13"/>
      <c r="Q114" s="13"/>
      <c r="R114" s="37">
        <f t="shared" si="8"/>
        <v>0</v>
      </c>
      <c r="S114" s="103">
        <f t="shared" si="13"/>
        <v>0</v>
      </c>
    </row>
    <row r="115" spans="1:19" ht="15">
      <c r="A115" s="8">
        <v>24</v>
      </c>
      <c r="B115" s="91" t="s">
        <v>69</v>
      </c>
      <c r="C115" s="92"/>
      <c r="D115" s="9"/>
      <c r="E115" s="9" t="s">
        <v>9</v>
      </c>
      <c r="F115" s="9"/>
      <c r="G115" s="9"/>
      <c r="H115" s="118"/>
      <c r="I115" s="9"/>
      <c r="J115" s="56">
        <f t="shared" si="10"/>
        <v>0</v>
      </c>
      <c r="K115" s="9">
        <v>0</v>
      </c>
      <c r="L115" s="119"/>
      <c r="M115" s="70">
        <f t="shared" si="11"/>
        <v>0</v>
      </c>
      <c r="N115" s="66"/>
      <c r="O115" s="12"/>
      <c r="P115" s="13"/>
      <c r="Q115" s="13"/>
      <c r="R115" s="37">
        <f t="shared" si="8"/>
        <v>0</v>
      </c>
      <c r="S115" s="103">
        <f t="shared" si="13"/>
        <v>0</v>
      </c>
    </row>
    <row r="116" spans="1:19" ht="15">
      <c r="A116" s="8">
        <v>25</v>
      </c>
      <c r="B116" s="91" t="s">
        <v>69</v>
      </c>
      <c r="C116" s="92"/>
      <c r="D116" s="9"/>
      <c r="E116" s="9" t="s">
        <v>9</v>
      </c>
      <c r="F116" s="9"/>
      <c r="G116" s="9"/>
      <c r="H116" s="118"/>
      <c r="I116" s="9"/>
      <c r="J116" s="56">
        <f t="shared" si="10"/>
        <v>0</v>
      </c>
      <c r="K116" s="9">
        <v>0</v>
      </c>
      <c r="L116" s="119"/>
      <c r="M116" s="70">
        <f t="shared" si="11"/>
        <v>0</v>
      </c>
      <c r="N116" s="66"/>
      <c r="O116" s="12"/>
      <c r="P116" s="13"/>
      <c r="Q116" s="13"/>
      <c r="R116" s="37">
        <f t="shared" si="8"/>
        <v>0</v>
      </c>
      <c r="S116" s="103">
        <f t="shared" si="13"/>
        <v>0</v>
      </c>
    </row>
    <row r="117" spans="1:19" ht="15">
      <c r="A117" s="8">
        <v>26</v>
      </c>
      <c r="B117" s="91" t="s">
        <v>69</v>
      </c>
      <c r="C117" s="92"/>
      <c r="D117" s="9"/>
      <c r="E117" s="9" t="s">
        <v>9</v>
      </c>
      <c r="F117" s="9"/>
      <c r="G117" s="9"/>
      <c r="H117" s="118"/>
      <c r="I117" s="9"/>
      <c r="J117" s="56">
        <f t="shared" si="10"/>
        <v>0</v>
      </c>
      <c r="K117" s="9">
        <v>0</v>
      </c>
      <c r="L117" s="119"/>
      <c r="M117" s="70">
        <f t="shared" si="11"/>
        <v>0</v>
      </c>
      <c r="N117" s="66"/>
      <c r="O117" s="12"/>
      <c r="P117" s="13"/>
      <c r="Q117" s="13"/>
      <c r="R117" s="37">
        <f t="shared" si="8"/>
        <v>0</v>
      </c>
      <c r="S117" s="103">
        <f t="shared" si="13"/>
        <v>0</v>
      </c>
    </row>
    <row r="118" spans="1:19" ht="15">
      <c r="A118" s="8">
        <v>27</v>
      </c>
      <c r="B118" s="91" t="s">
        <v>69</v>
      </c>
      <c r="C118" s="92"/>
      <c r="D118" s="9"/>
      <c r="E118" s="9" t="s">
        <v>9</v>
      </c>
      <c r="F118" s="9"/>
      <c r="G118" s="9"/>
      <c r="H118" s="118"/>
      <c r="I118" s="9"/>
      <c r="J118" s="56">
        <f t="shared" si="10"/>
        <v>0</v>
      </c>
      <c r="K118" s="9">
        <v>0</v>
      </c>
      <c r="L118" s="119"/>
      <c r="M118" s="70">
        <f t="shared" si="11"/>
        <v>0</v>
      </c>
      <c r="N118" s="66"/>
      <c r="O118" s="12"/>
      <c r="P118" s="13"/>
      <c r="Q118" s="13"/>
      <c r="R118" s="37">
        <f t="shared" si="8"/>
        <v>0</v>
      </c>
      <c r="S118" s="103">
        <f t="shared" si="13"/>
        <v>0</v>
      </c>
    </row>
    <row r="119" spans="1:19" ht="15.75" thickBot="1">
      <c r="A119" s="30">
        <v>28</v>
      </c>
      <c r="B119" s="93" t="s">
        <v>69</v>
      </c>
      <c r="C119" s="94"/>
      <c r="D119" s="23"/>
      <c r="E119" s="23" t="s">
        <v>9</v>
      </c>
      <c r="F119" s="23"/>
      <c r="G119" s="23"/>
      <c r="H119" s="123"/>
      <c r="I119" s="23"/>
      <c r="J119" s="56">
        <f t="shared" si="10"/>
        <v>0</v>
      </c>
      <c r="K119" s="23">
        <v>0</v>
      </c>
      <c r="L119" s="74"/>
      <c r="M119" s="70">
        <f t="shared" si="11"/>
        <v>0</v>
      </c>
      <c r="N119" s="67"/>
      <c r="O119" s="25"/>
      <c r="P119" s="26"/>
      <c r="Q119" s="26"/>
      <c r="R119" s="37">
        <f>O119+P119+Q119</f>
        <v>0</v>
      </c>
      <c r="S119" s="104">
        <f t="shared" si="13"/>
        <v>0</v>
      </c>
    </row>
    <row r="120" spans="1:19" ht="15.75" thickBot="1">
      <c r="A120" s="244"/>
      <c r="B120" s="245"/>
      <c r="C120" s="113"/>
      <c r="D120" s="251" t="s">
        <v>36</v>
      </c>
      <c r="E120" s="252"/>
      <c r="F120" s="115">
        <f>SUM(F92:F119)</f>
        <v>405</v>
      </c>
      <c r="G120" s="115">
        <f>SUM(G92:G119)</f>
        <v>0</v>
      </c>
      <c r="H120" s="251"/>
      <c r="I120" s="252"/>
      <c r="J120" s="115">
        <f>SUM(J81:J82)</f>
        <v>145</v>
      </c>
      <c r="K120" s="115">
        <f>SUM(K92:K119)</f>
        <v>0</v>
      </c>
      <c r="L120" s="62" t="s">
        <v>69</v>
      </c>
      <c r="M120" s="62">
        <f>SUM(M92:M119)</f>
        <v>20421.079999999998</v>
      </c>
      <c r="N120" s="79" t="s">
        <v>69</v>
      </c>
      <c r="O120" s="268"/>
      <c r="P120" s="269"/>
      <c r="Q120" s="270"/>
      <c r="R120" s="115">
        <f>SUM(R92:R119)</f>
        <v>15</v>
      </c>
      <c r="S120" s="62">
        <f>SUM(S92:S119)</f>
        <v>3642.3</v>
      </c>
    </row>
    <row r="121" spans="1:19" ht="15.75" thickBot="1">
      <c r="A121" s="124"/>
      <c r="B121" s="125"/>
      <c r="C121" s="117"/>
      <c r="D121" s="258" t="s">
        <v>36</v>
      </c>
      <c r="E121" s="259"/>
      <c r="F121" s="58">
        <f>SUM(F120,F83,F54,F41)</f>
        <v>2467</v>
      </c>
      <c r="G121" s="58">
        <f>SUM(G120,G54,G41)</f>
        <v>0</v>
      </c>
      <c r="H121" s="258"/>
      <c r="I121" s="259"/>
      <c r="J121" s="58">
        <f>SUM(J120,J54,J41)</f>
        <v>1794</v>
      </c>
      <c r="K121" s="58">
        <f>SUM(K120,K54,K41)</f>
        <v>438</v>
      </c>
      <c r="L121" s="126" t="s">
        <v>69</v>
      </c>
      <c r="M121" s="89">
        <f>SUM(M41+M54+M83+M91+M120)</f>
        <v>148644.09999999998</v>
      </c>
      <c r="N121" s="90" t="s">
        <v>69</v>
      </c>
      <c r="O121" s="265"/>
      <c r="P121" s="266"/>
      <c r="Q121" s="267"/>
      <c r="R121" s="127">
        <f>SUM(R120,R54,R41)</f>
        <v>243</v>
      </c>
      <c r="S121" s="128">
        <f>SUM(S120,S91,S83,S54,S41)</f>
        <v>67280.66999999998</v>
      </c>
    </row>
  </sheetData>
  <sheetProtection/>
  <mergeCells count="24">
    <mergeCell ref="D2:S2"/>
    <mergeCell ref="H41:I41"/>
    <mergeCell ref="O41:Q41"/>
    <mergeCell ref="O120:Q120"/>
    <mergeCell ref="A54:B54"/>
    <mergeCell ref="D54:E54"/>
    <mergeCell ref="H54:I54"/>
    <mergeCell ref="O54:Q54"/>
    <mergeCell ref="O91:Q91"/>
    <mergeCell ref="A120:B120"/>
    <mergeCell ref="D120:E120"/>
    <mergeCell ref="H120:I120"/>
    <mergeCell ref="A41:B41"/>
    <mergeCell ref="D41:E41"/>
    <mergeCell ref="A83:B83"/>
    <mergeCell ref="D83:E83"/>
    <mergeCell ref="H83:I83"/>
    <mergeCell ref="O83:Q83"/>
    <mergeCell ref="D121:E121"/>
    <mergeCell ref="H121:I121"/>
    <mergeCell ref="O121:Q121"/>
    <mergeCell ref="A91:B91"/>
    <mergeCell ref="D91:E91"/>
    <mergeCell ref="H91:I91"/>
  </mergeCells>
  <hyperlinks>
    <hyperlink ref="C3" r:id="rId1" display="Полотенца для рук, ZZ сложения, SCOTT"/>
    <hyperlink ref="C5" r:id="rId2" display="Туалетная бумага в рулонах, SCOTT"/>
    <hyperlink ref="C6" r:id="rId3" display="Жидкое мыло разливное, нейтральное, SCOTT"/>
    <hyperlink ref="C8" r:id="rId4" display="Индивидуальные подстилки для стульчака, SCOTT"/>
    <hyperlink ref="C10" r:id="rId5" display="Диспенсер для туалетной бумаги в пачках Aqua"/>
    <hyperlink ref="C9" r:id="rId6" display="Диспенсер для бумажных полотенец в пачках Aqua"/>
    <hyperlink ref="C11" r:id="rId7" display="Раздаточное устройство для моющего средства Aqua"/>
    <hyperlink ref="C7" r:id="rId8" display="Жидкое мыло в кассетах для частого использования"/>
    <hyperlink ref="C42" r:id="rId9" display="http://electro-mpo.ru/card13815.html"/>
    <hyperlink ref="C46" r:id="rId10" display="Элемент питания GP 15S-OS4 (R6) 1,5B 0,70 А/ч cолевой (GP) AA"/>
    <hyperlink ref="C48" r:id="rId11" display="http://electro-mpo.ru/card7470.html"/>
    <hyperlink ref="C44" r:id="rId12" display="http://electro-mpo.ru/card2510.html"/>
    <hyperlink ref="C47" r:id="rId13" display="Элемент питания GP 15A-ВС2 (LR6) 1,5В 2,5 А/ч алкалиновый (GP) AA"/>
    <hyperlink ref="C43" r:id="rId14" display="http://electro-mpo.ru/card7743.html"/>
    <hyperlink ref="C45" r:id="rId15" display="Элемент питания GP 24A-ВС2 (LR03) 1,5В 1,15 А/ч алкалиновый (GP) AAA"/>
    <hyperlink ref="C49" r:id="rId16" display="http://electro-mpo.ru/card22045.html"/>
    <hyperlink ref="C50" r:id="rId17" display="http://electro-mpo.ru/card7743.html"/>
    <hyperlink ref="C36" location="'Моюшие средство для посуды'!A1" display="Моющее средство для посуды. "/>
    <hyperlink ref="C37" location="'Туалетное мыло Тик-Так '!A1" display="Туалетное мыло. Тик-Так"/>
    <hyperlink ref="C53" r:id="rId18" display="http://electro-mpo.ru/card2510.html"/>
  </hyperlinks>
  <printOptions/>
  <pageMargins left="0.7" right="0.7" top="0.75" bottom="0.75" header="0.3" footer="0.3"/>
  <pageSetup orientation="portrait" paperSize="9"/>
  <legacyDrawing r:id="rId2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21"/>
  <sheetViews>
    <sheetView zoomScalePageLayoutView="0" workbookViewId="0" topLeftCell="A7">
      <selection activeCell="I39" sqref="I38:I39"/>
    </sheetView>
  </sheetViews>
  <sheetFormatPr defaultColWidth="9.140625" defaultRowHeight="15"/>
  <cols>
    <col min="1" max="1" width="6.7109375" style="0" bestFit="1" customWidth="1"/>
    <col min="2" max="2" width="10.7109375" style="0" customWidth="1"/>
    <col min="3" max="3" width="45.7109375" style="0" customWidth="1"/>
    <col min="4" max="4" width="6.7109375" style="0" customWidth="1"/>
    <col min="5" max="5" width="5.421875" style="0" bestFit="1" customWidth="1"/>
    <col min="6" max="7" width="8.7109375" style="0" customWidth="1"/>
    <col min="8" max="9" width="10.7109375" style="0" customWidth="1"/>
    <col min="10" max="10" width="8.7109375" style="0" customWidth="1"/>
    <col min="11" max="12" width="7.28125" style="0" customWidth="1"/>
    <col min="13" max="14" width="9.421875" style="0" customWidth="1"/>
    <col min="15" max="18" width="6.7109375" style="0" customWidth="1"/>
    <col min="19" max="19" width="9.57421875" style="0" bestFit="1" customWidth="1"/>
  </cols>
  <sheetData>
    <row r="1" spans="1:19" ht="49.5" customHeight="1" thickBot="1">
      <c r="A1" s="40" t="s">
        <v>0</v>
      </c>
      <c r="B1" s="114" t="s">
        <v>2</v>
      </c>
      <c r="C1" s="114" t="s">
        <v>1</v>
      </c>
      <c r="D1" s="42" t="s">
        <v>3</v>
      </c>
      <c r="E1" s="114" t="s">
        <v>4</v>
      </c>
      <c r="F1" s="43" t="s">
        <v>70</v>
      </c>
      <c r="G1" s="43" t="s">
        <v>72</v>
      </c>
      <c r="H1" s="43" t="s">
        <v>91</v>
      </c>
      <c r="I1" s="43" t="s">
        <v>82</v>
      </c>
      <c r="J1" s="43" t="s">
        <v>71</v>
      </c>
      <c r="K1" s="43" t="s">
        <v>57</v>
      </c>
      <c r="L1" s="44" t="s">
        <v>8</v>
      </c>
      <c r="M1" s="114" t="s">
        <v>34</v>
      </c>
      <c r="N1" s="80" t="s">
        <v>130</v>
      </c>
      <c r="O1" s="45" t="s">
        <v>5</v>
      </c>
      <c r="P1" s="46" t="s">
        <v>6</v>
      </c>
      <c r="Q1" s="46" t="s">
        <v>7</v>
      </c>
      <c r="R1" s="47" t="s">
        <v>74</v>
      </c>
      <c r="S1" s="114" t="s">
        <v>34</v>
      </c>
    </row>
    <row r="2" spans="1:19" ht="15" customHeight="1" thickBot="1">
      <c r="A2" s="52"/>
      <c r="B2" s="53"/>
      <c r="C2" s="64" t="s">
        <v>75</v>
      </c>
      <c r="D2" s="239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1"/>
    </row>
    <row r="3" spans="1:19" ht="15">
      <c r="A3" s="1">
        <v>1</v>
      </c>
      <c r="B3" s="2">
        <v>6775</v>
      </c>
      <c r="C3" s="38" t="s">
        <v>10</v>
      </c>
      <c r="D3" s="2" t="s">
        <v>30</v>
      </c>
      <c r="E3" s="2" t="s">
        <v>9</v>
      </c>
      <c r="F3" s="108">
        <v>27</v>
      </c>
      <c r="G3" s="2"/>
      <c r="H3" s="107" t="s">
        <v>101</v>
      </c>
      <c r="I3" s="2"/>
      <c r="J3" s="39">
        <f>F3+G3-R3</f>
        <v>19</v>
      </c>
      <c r="K3" s="2">
        <v>46</v>
      </c>
      <c r="L3" s="65">
        <v>1542.37</v>
      </c>
      <c r="M3" s="73">
        <f aca="true" t="shared" si="0" ref="M3:M13">J3*L3</f>
        <v>29305.03</v>
      </c>
      <c r="N3" s="86" t="s">
        <v>131</v>
      </c>
      <c r="O3" s="29"/>
      <c r="P3" s="131">
        <v>8</v>
      </c>
      <c r="Q3" s="133"/>
      <c r="R3" s="134">
        <f>O3+P3+Q3</f>
        <v>8</v>
      </c>
      <c r="S3" s="102">
        <f aca="true" t="shared" si="1" ref="S3:S13">R3*L3</f>
        <v>12338.96</v>
      </c>
    </row>
    <row r="4" spans="1:19" ht="15">
      <c r="A4" s="8">
        <v>2</v>
      </c>
      <c r="B4" s="9">
        <v>8035</v>
      </c>
      <c r="C4" s="10" t="s">
        <v>11</v>
      </c>
      <c r="D4" s="9" t="s">
        <v>31</v>
      </c>
      <c r="E4" s="9" t="s">
        <v>9</v>
      </c>
      <c r="F4" s="109">
        <v>8</v>
      </c>
      <c r="G4" s="11"/>
      <c r="H4" s="107" t="s">
        <v>101</v>
      </c>
      <c r="I4" s="4"/>
      <c r="J4" s="5">
        <f aca="true" t="shared" si="2" ref="J4:J50">F4+G4-R4</f>
        <v>7</v>
      </c>
      <c r="K4" s="11">
        <v>11</v>
      </c>
      <c r="L4" s="72">
        <v>1364.41</v>
      </c>
      <c r="M4" s="72">
        <f t="shared" si="0"/>
        <v>9550.87</v>
      </c>
      <c r="N4" s="66" t="s">
        <v>131</v>
      </c>
      <c r="O4" s="12"/>
      <c r="P4" s="132">
        <v>1</v>
      </c>
      <c r="Q4" s="14"/>
      <c r="R4" s="37">
        <f aca="true" t="shared" si="3" ref="R4:R53">O4+P4+Q4</f>
        <v>1</v>
      </c>
      <c r="S4" s="103">
        <f t="shared" si="1"/>
        <v>1364.41</v>
      </c>
    </row>
    <row r="5" spans="1:19" ht="15">
      <c r="A5" s="8">
        <v>3</v>
      </c>
      <c r="B5" s="9">
        <v>8550</v>
      </c>
      <c r="C5" s="10" t="s">
        <v>12</v>
      </c>
      <c r="D5" s="9" t="s">
        <v>31</v>
      </c>
      <c r="E5" s="9" t="s">
        <v>9</v>
      </c>
      <c r="F5" s="109">
        <v>9</v>
      </c>
      <c r="G5" s="11"/>
      <c r="H5" s="107" t="s">
        <v>101</v>
      </c>
      <c r="I5" s="4"/>
      <c r="J5" s="5">
        <f t="shared" si="2"/>
        <v>8</v>
      </c>
      <c r="K5" s="11">
        <v>11</v>
      </c>
      <c r="L5" s="72">
        <v>1922.03</v>
      </c>
      <c r="M5" s="72">
        <f t="shared" si="0"/>
        <v>15376.24</v>
      </c>
      <c r="N5" s="66" t="s">
        <v>131</v>
      </c>
      <c r="O5" s="12"/>
      <c r="P5" s="132">
        <v>1</v>
      </c>
      <c r="Q5" s="14"/>
      <c r="R5" s="37">
        <f t="shared" si="3"/>
        <v>1</v>
      </c>
      <c r="S5" s="103">
        <f t="shared" si="1"/>
        <v>1922.03</v>
      </c>
    </row>
    <row r="6" spans="1:19" ht="15">
      <c r="A6" s="8">
        <v>4</v>
      </c>
      <c r="B6" s="9">
        <v>6335</v>
      </c>
      <c r="C6" s="10" t="s">
        <v>13</v>
      </c>
      <c r="D6" s="9" t="s">
        <v>73</v>
      </c>
      <c r="E6" s="9" t="s">
        <v>9</v>
      </c>
      <c r="F6" s="109">
        <v>15</v>
      </c>
      <c r="G6" s="11"/>
      <c r="H6" s="107" t="s">
        <v>101</v>
      </c>
      <c r="I6" s="4"/>
      <c r="J6" s="5">
        <f t="shared" si="2"/>
        <v>11</v>
      </c>
      <c r="K6" s="11">
        <v>14</v>
      </c>
      <c r="L6" s="72">
        <v>273.35</v>
      </c>
      <c r="M6" s="72">
        <f t="shared" si="0"/>
        <v>3006.8500000000004</v>
      </c>
      <c r="N6" s="66" t="s">
        <v>131</v>
      </c>
      <c r="O6" s="12"/>
      <c r="P6" s="132">
        <v>4</v>
      </c>
      <c r="Q6" s="14"/>
      <c r="R6" s="37">
        <f t="shared" si="3"/>
        <v>4</v>
      </c>
      <c r="S6" s="103">
        <f t="shared" si="1"/>
        <v>1093.4</v>
      </c>
    </row>
    <row r="7" spans="1:19" ht="15">
      <c r="A7" s="8">
        <v>5</v>
      </c>
      <c r="B7" s="9">
        <v>6333</v>
      </c>
      <c r="C7" s="10" t="s">
        <v>14</v>
      </c>
      <c r="D7" s="9" t="s">
        <v>32</v>
      </c>
      <c r="E7" s="9" t="s">
        <v>9</v>
      </c>
      <c r="F7" s="109">
        <v>6</v>
      </c>
      <c r="G7" s="11"/>
      <c r="H7" s="107" t="s">
        <v>101</v>
      </c>
      <c r="I7" s="4"/>
      <c r="J7" s="5">
        <f t="shared" si="2"/>
        <v>6</v>
      </c>
      <c r="K7" s="11">
        <v>0</v>
      </c>
      <c r="L7" s="72"/>
      <c r="M7" s="72">
        <f t="shared" si="0"/>
        <v>0</v>
      </c>
      <c r="N7" s="66" t="s">
        <v>131</v>
      </c>
      <c r="O7" s="12"/>
      <c r="P7" s="13"/>
      <c r="Q7" s="14"/>
      <c r="R7" s="37">
        <f t="shared" si="3"/>
        <v>0</v>
      </c>
      <c r="S7" s="103">
        <f t="shared" si="1"/>
        <v>0</v>
      </c>
    </row>
    <row r="8" spans="1:19" ht="15">
      <c r="A8" s="8">
        <v>6</v>
      </c>
      <c r="B8" s="9">
        <v>6140</v>
      </c>
      <c r="C8" s="10" t="s">
        <v>15</v>
      </c>
      <c r="D8" s="9" t="s">
        <v>30</v>
      </c>
      <c r="E8" s="9" t="s">
        <v>9</v>
      </c>
      <c r="F8" s="109">
        <v>6</v>
      </c>
      <c r="G8" s="11"/>
      <c r="H8" s="107" t="s">
        <v>101</v>
      </c>
      <c r="I8" s="4"/>
      <c r="J8" s="5">
        <f t="shared" si="2"/>
        <v>6</v>
      </c>
      <c r="K8" s="11">
        <v>0</v>
      </c>
      <c r="L8" s="72"/>
      <c r="M8" s="72">
        <f t="shared" si="0"/>
        <v>0</v>
      </c>
      <c r="N8" s="66" t="s">
        <v>131</v>
      </c>
      <c r="O8" s="12"/>
      <c r="P8" s="13"/>
      <c r="Q8" s="14"/>
      <c r="R8" s="37">
        <f t="shared" si="3"/>
        <v>0</v>
      </c>
      <c r="S8" s="103">
        <f t="shared" si="1"/>
        <v>0</v>
      </c>
    </row>
    <row r="9" spans="1:19" ht="15">
      <c r="A9" s="8">
        <v>7</v>
      </c>
      <c r="B9" s="9">
        <v>6974</v>
      </c>
      <c r="C9" s="10" t="s">
        <v>16</v>
      </c>
      <c r="D9" s="9" t="s">
        <v>32</v>
      </c>
      <c r="E9" s="9" t="s">
        <v>9</v>
      </c>
      <c r="F9" s="109">
        <v>3</v>
      </c>
      <c r="G9" s="11"/>
      <c r="H9" s="107" t="s">
        <v>101</v>
      </c>
      <c r="I9" s="4"/>
      <c r="J9" s="5">
        <f t="shared" si="2"/>
        <v>3</v>
      </c>
      <c r="K9" s="11">
        <v>0</v>
      </c>
      <c r="L9" s="72"/>
      <c r="M9" s="72">
        <f t="shared" si="0"/>
        <v>0</v>
      </c>
      <c r="N9" s="66" t="s">
        <v>131</v>
      </c>
      <c r="O9" s="12"/>
      <c r="P9" s="13"/>
      <c r="Q9" s="14"/>
      <c r="R9" s="37">
        <f t="shared" si="3"/>
        <v>0</v>
      </c>
      <c r="S9" s="103">
        <f t="shared" si="1"/>
        <v>0</v>
      </c>
    </row>
    <row r="10" spans="1:19" ht="15">
      <c r="A10" s="8">
        <v>8</v>
      </c>
      <c r="B10" s="9">
        <v>6975</v>
      </c>
      <c r="C10" s="10" t="s">
        <v>17</v>
      </c>
      <c r="D10" s="9" t="s">
        <v>32</v>
      </c>
      <c r="E10" s="9" t="s">
        <v>9</v>
      </c>
      <c r="F10" s="109">
        <v>11</v>
      </c>
      <c r="G10" s="11"/>
      <c r="H10" s="107" t="s">
        <v>101</v>
      </c>
      <c r="I10" s="4"/>
      <c r="J10" s="5">
        <f t="shared" si="2"/>
        <v>11</v>
      </c>
      <c r="K10" s="11">
        <v>0</v>
      </c>
      <c r="L10" s="72"/>
      <c r="M10" s="72">
        <f t="shared" si="0"/>
        <v>0</v>
      </c>
      <c r="N10" s="66" t="s">
        <v>131</v>
      </c>
      <c r="O10" s="12"/>
      <c r="P10" s="13"/>
      <c r="Q10" s="14"/>
      <c r="R10" s="37">
        <f t="shared" si="3"/>
        <v>0</v>
      </c>
      <c r="S10" s="103">
        <f t="shared" si="1"/>
        <v>0</v>
      </c>
    </row>
    <row r="11" spans="1:19" ht="15">
      <c r="A11" s="8">
        <v>9</v>
      </c>
      <c r="B11" s="9">
        <v>6976</v>
      </c>
      <c r="C11" s="10" t="s">
        <v>18</v>
      </c>
      <c r="D11" s="9" t="s">
        <v>32</v>
      </c>
      <c r="E11" s="9" t="s">
        <v>9</v>
      </c>
      <c r="F11" s="109">
        <v>4</v>
      </c>
      <c r="G11" s="11"/>
      <c r="H11" s="107" t="s">
        <v>101</v>
      </c>
      <c r="I11" s="4"/>
      <c r="J11" s="5">
        <f t="shared" si="2"/>
        <v>4</v>
      </c>
      <c r="K11" s="11">
        <v>0</v>
      </c>
      <c r="L11" s="72"/>
      <c r="M11" s="72">
        <f t="shared" si="0"/>
        <v>0</v>
      </c>
      <c r="N11" s="66" t="s">
        <v>131</v>
      </c>
      <c r="O11" s="12"/>
      <c r="P11" s="13"/>
      <c r="Q11" s="14"/>
      <c r="R11" s="37">
        <f t="shared" si="3"/>
        <v>0</v>
      </c>
      <c r="S11" s="103">
        <f t="shared" si="1"/>
        <v>0</v>
      </c>
    </row>
    <row r="12" spans="1:19" ht="15">
      <c r="A12" s="8">
        <v>10</v>
      </c>
      <c r="B12" s="9">
        <v>991375</v>
      </c>
      <c r="C12" s="15" t="s">
        <v>19</v>
      </c>
      <c r="D12" s="9" t="s">
        <v>33</v>
      </c>
      <c r="E12" s="9" t="s">
        <v>9</v>
      </c>
      <c r="F12" s="109">
        <v>120</v>
      </c>
      <c r="G12" s="11"/>
      <c r="H12" s="4" t="s">
        <v>92</v>
      </c>
      <c r="I12" s="4"/>
      <c r="J12" s="5">
        <f t="shared" si="2"/>
        <v>75</v>
      </c>
      <c r="K12" s="11">
        <v>158</v>
      </c>
      <c r="L12" s="72">
        <v>17.81</v>
      </c>
      <c r="M12" s="72">
        <f t="shared" si="0"/>
        <v>1335.75</v>
      </c>
      <c r="N12" s="66" t="s">
        <v>131</v>
      </c>
      <c r="O12" s="85">
        <v>45</v>
      </c>
      <c r="P12" s="132"/>
      <c r="Q12" s="14"/>
      <c r="R12" s="37">
        <f t="shared" si="3"/>
        <v>45</v>
      </c>
      <c r="S12" s="103">
        <f t="shared" si="1"/>
        <v>801.4499999999999</v>
      </c>
    </row>
    <row r="13" spans="1:19" ht="15">
      <c r="A13" s="8">
        <v>11</v>
      </c>
      <c r="B13" s="9">
        <v>992397</v>
      </c>
      <c r="C13" s="16" t="s">
        <v>20</v>
      </c>
      <c r="D13" s="9" t="s">
        <v>32</v>
      </c>
      <c r="E13" s="9" t="s">
        <v>9</v>
      </c>
      <c r="F13" s="109">
        <v>16</v>
      </c>
      <c r="G13" s="11"/>
      <c r="H13" s="4" t="s">
        <v>92</v>
      </c>
      <c r="I13" s="4"/>
      <c r="J13" s="5">
        <f t="shared" si="2"/>
        <v>0</v>
      </c>
      <c r="K13" s="11">
        <v>28</v>
      </c>
      <c r="L13" s="72">
        <v>35.39</v>
      </c>
      <c r="M13" s="72">
        <f t="shared" si="0"/>
        <v>0</v>
      </c>
      <c r="N13" s="66" t="s">
        <v>131</v>
      </c>
      <c r="O13" s="85">
        <v>8</v>
      </c>
      <c r="P13" s="132">
        <v>8</v>
      </c>
      <c r="Q13" s="14"/>
      <c r="R13" s="37">
        <f t="shared" si="3"/>
        <v>16</v>
      </c>
      <c r="S13" s="103">
        <f t="shared" si="1"/>
        <v>566.24</v>
      </c>
    </row>
    <row r="14" spans="1:19" ht="15">
      <c r="A14" s="8">
        <v>12</v>
      </c>
      <c r="B14" s="9">
        <v>966925</v>
      </c>
      <c r="C14" s="16" t="s">
        <v>21</v>
      </c>
      <c r="D14" s="9" t="s">
        <v>32</v>
      </c>
      <c r="E14" s="9" t="s">
        <v>9</v>
      </c>
      <c r="F14" s="109">
        <v>16</v>
      </c>
      <c r="G14" s="11"/>
      <c r="H14" s="4" t="s">
        <v>92</v>
      </c>
      <c r="I14" s="4"/>
      <c r="J14" s="5">
        <f t="shared" si="2"/>
        <v>8</v>
      </c>
      <c r="K14" s="11">
        <v>14</v>
      </c>
      <c r="L14" s="72">
        <v>17.31</v>
      </c>
      <c r="M14" s="72">
        <f>J14*L14</f>
        <v>138.48</v>
      </c>
      <c r="N14" s="66" t="s">
        <v>131</v>
      </c>
      <c r="O14" s="85">
        <v>4</v>
      </c>
      <c r="P14" s="132">
        <v>4</v>
      </c>
      <c r="Q14" s="14"/>
      <c r="R14" s="37">
        <f t="shared" si="3"/>
        <v>8</v>
      </c>
      <c r="S14" s="103">
        <f>R14*L14</f>
        <v>138.48</v>
      </c>
    </row>
    <row r="15" spans="1:19" ht="15">
      <c r="A15" s="8">
        <v>13</v>
      </c>
      <c r="B15" s="9">
        <v>966300</v>
      </c>
      <c r="C15" s="16" t="s">
        <v>22</v>
      </c>
      <c r="D15" s="9" t="s">
        <v>32</v>
      </c>
      <c r="E15" s="9" t="s">
        <v>9</v>
      </c>
      <c r="F15" s="109">
        <v>23</v>
      </c>
      <c r="G15" s="11"/>
      <c r="H15" s="4" t="s">
        <v>92</v>
      </c>
      <c r="I15" s="4"/>
      <c r="J15" s="5">
        <f t="shared" si="2"/>
        <v>9</v>
      </c>
      <c r="K15" s="11">
        <v>25</v>
      </c>
      <c r="L15" s="72">
        <v>36.08</v>
      </c>
      <c r="M15" s="72">
        <f aca="true" t="shared" si="4" ref="M15:M50">J15*L15</f>
        <v>324.71999999999997</v>
      </c>
      <c r="N15" s="66" t="s">
        <v>131</v>
      </c>
      <c r="O15" s="85">
        <v>7</v>
      </c>
      <c r="P15" s="132">
        <v>7</v>
      </c>
      <c r="Q15" s="14"/>
      <c r="R15" s="37">
        <f t="shared" si="3"/>
        <v>14</v>
      </c>
      <c r="S15" s="103">
        <f aca="true" t="shared" si="5" ref="S15:S50">R15*L15</f>
        <v>505.12</v>
      </c>
    </row>
    <row r="16" spans="1:19" ht="15">
      <c r="A16" s="8">
        <v>14</v>
      </c>
      <c r="B16" s="9">
        <v>967519</v>
      </c>
      <c r="C16" s="16" t="s">
        <v>23</v>
      </c>
      <c r="D16" s="9" t="s">
        <v>32</v>
      </c>
      <c r="E16" s="9" t="s">
        <v>9</v>
      </c>
      <c r="F16" s="109">
        <v>36</v>
      </c>
      <c r="G16" s="11"/>
      <c r="H16" s="4" t="s">
        <v>92</v>
      </c>
      <c r="I16" s="4"/>
      <c r="J16" s="5">
        <f t="shared" si="2"/>
        <v>12</v>
      </c>
      <c r="K16" s="11">
        <v>42</v>
      </c>
      <c r="L16" s="72">
        <v>45.65</v>
      </c>
      <c r="M16" s="72">
        <f t="shared" si="4"/>
        <v>547.8</v>
      </c>
      <c r="N16" s="66" t="s">
        <v>131</v>
      </c>
      <c r="O16" s="85">
        <v>12</v>
      </c>
      <c r="P16" s="132">
        <v>12</v>
      </c>
      <c r="Q16" s="14"/>
      <c r="R16" s="37">
        <f t="shared" si="3"/>
        <v>24</v>
      </c>
      <c r="S16" s="103">
        <f t="shared" si="5"/>
        <v>1095.6</v>
      </c>
    </row>
    <row r="17" spans="1:19" ht="15">
      <c r="A17" s="8">
        <v>15</v>
      </c>
      <c r="B17" s="9">
        <v>966512</v>
      </c>
      <c r="C17" s="16" t="s">
        <v>24</v>
      </c>
      <c r="D17" s="9" t="s">
        <v>33</v>
      </c>
      <c r="E17" s="9" t="s">
        <v>9</v>
      </c>
      <c r="F17" s="109">
        <v>16</v>
      </c>
      <c r="G17" s="11"/>
      <c r="H17" s="4" t="s">
        <v>92</v>
      </c>
      <c r="I17" s="4"/>
      <c r="J17" s="5">
        <f t="shared" si="2"/>
        <v>8</v>
      </c>
      <c r="K17" s="11">
        <v>14</v>
      </c>
      <c r="L17" s="72">
        <v>27.23</v>
      </c>
      <c r="M17" s="72">
        <f t="shared" si="4"/>
        <v>217.84</v>
      </c>
      <c r="N17" s="66" t="s">
        <v>131</v>
      </c>
      <c r="O17" s="85">
        <v>4</v>
      </c>
      <c r="P17" s="132">
        <v>4</v>
      </c>
      <c r="Q17" s="14"/>
      <c r="R17" s="37">
        <f t="shared" si="3"/>
        <v>8</v>
      </c>
      <c r="S17" s="103">
        <f t="shared" si="5"/>
        <v>217.84</v>
      </c>
    </row>
    <row r="18" spans="1:19" ht="15">
      <c r="A18" s="8">
        <v>16</v>
      </c>
      <c r="B18" s="9"/>
      <c r="C18" s="16" t="s">
        <v>25</v>
      </c>
      <c r="D18" s="9" t="s">
        <v>32</v>
      </c>
      <c r="E18" s="9" t="s">
        <v>9</v>
      </c>
      <c r="F18" s="109">
        <v>28</v>
      </c>
      <c r="G18" s="11"/>
      <c r="H18" s="4" t="s">
        <v>92</v>
      </c>
      <c r="I18" s="4"/>
      <c r="J18" s="5">
        <f t="shared" si="2"/>
        <v>14</v>
      </c>
      <c r="K18" s="11">
        <v>25</v>
      </c>
      <c r="L18" s="72"/>
      <c r="M18" s="72">
        <f t="shared" si="4"/>
        <v>0</v>
      </c>
      <c r="N18" s="66" t="s">
        <v>131</v>
      </c>
      <c r="O18" s="85">
        <v>7</v>
      </c>
      <c r="P18" s="132">
        <v>7</v>
      </c>
      <c r="Q18" s="14"/>
      <c r="R18" s="37">
        <f t="shared" si="3"/>
        <v>14</v>
      </c>
      <c r="S18" s="103">
        <f t="shared" si="5"/>
        <v>0</v>
      </c>
    </row>
    <row r="19" spans="1:19" ht="15">
      <c r="A19" s="8">
        <v>17</v>
      </c>
      <c r="B19" s="9">
        <v>963714</v>
      </c>
      <c r="C19" s="16" t="s">
        <v>26</v>
      </c>
      <c r="D19" s="9" t="s">
        <v>32</v>
      </c>
      <c r="E19" s="9" t="s">
        <v>9</v>
      </c>
      <c r="F19" s="109">
        <v>35</v>
      </c>
      <c r="G19" s="11"/>
      <c r="H19" s="4" t="s">
        <v>92</v>
      </c>
      <c r="I19" s="4"/>
      <c r="J19" s="5">
        <f t="shared" si="2"/>
        <v>11</v>
      </c>
      <c r="K19" s="11">
        <v>42</v>
      </c>
      <c r="L19" s="72">
        <v>20.21</v>
      </c>
      <c r="M19" s="72">
        <f t="shared" si="4"/>
        <v>222.31</v>
      </c>
      <c r="N19" s="66" t="s">
        <v>131</v>
      </c>
      <c r="O19" s="85">
        <v>12</v>
      </c>
      <c r="P19" s="132">
        <v>12</v>
      </c>
      <c r="Q19" s="14"/>
      <c r="R19" s="37">
        <f t="shared" si="3"/>
        <v>24</v>
      </c>
      <c r="S19" s="103">
        <f t="shared" si="5"/>
        <v>485.04</v>
      </c>
    </row>
    <row r="20" spans="1:19" ht="15">
      <c r="A20" s="8">
        <v>18</v>
      </c>
      <c r="B20" s="9"/>
      <c r="C20" s="16" t="s">
        <v>27</v>
      </c>
      <c r="D20" s="9" t="s">
        <v>32</v>
      </c>
      <c r="E20" s="9" t="s">
        <v>9</v>
      </c>
      <c r="F20" s="109">
        <v>4</v>
      </c>
      <c r="G20" s="11"/>
      <c r="H20" s="4" t="s">
        <v>92</v>
      </c>
      <c r="I20" s="4"/>
      <c r="J20" s="5">
        <f t="shared" si="2"/>
        <v>2</v>
      </c>
      <c r="K20" s="11">
        <v>4</v>
      </c>
      <c r="L20" s="72">
        <v>29.55</v>
      </c>
      <c r="M20" s="72">
        <f t="shared" si="4"/>
        <v>59.1</v>
      </c>
      <c r="N20" s="66" t="s">
        <v>131</v>
      </c>
      <c r="O20" s="85">
        <v>1</v>
      </c>
      <c r="P20" s="132">
        <v>1</v>
      </c>
      <c r="Q20" s="14"/>
      <c r="R20" s="37">
        <f t="shared" si="3"/>
        <v>2</v>
      </c>
      <c r="S20" s="103">
        <f t="shared" si="5"/>
        <v>59.1</v>
      </c>
    </row>
    <row r="21" spans="1:19" ht="15">
      <c r="A21" s="8">
        <v>19</v>
      </c>
      <c r="B21" s="9">
        <v>969966</v>
      </c>
      <c r="C21" s="16" t="s">
        <v>28</v>
      </c>
      <c r="D21" s="9" t="s">
        <v>32</v>
      </c>
      <c r="E21" s="9" t="s">
        <v>9</v>
      </c>
      <c r="F21" s="109">
        <v>4</v>
      </c>
      <c r="G21" s="11"/>
      <c r="H21" s="4" t="s">
        <v>92</v>
      </c>
      <c r="I21" s="4"/>
      <c r="J21" s="5">
        <f t="shared" si="2"/>
        <v>2</v>
      </c>
      <c r="K21" s="11">
        <v>4</v>
      </c>
      <c r="L21" s="72">
        <v>65.1</v>
      </c>
      <c r="M21" s="72">
        <f t="shared" si="4"/>
        <v>130.2</v>
      </c>
      <c r="N21" s="66" t="s">
        <v>131</v>
      </c>
      <c r="O21" s="85">
        <v>1</v>
      </c>
      <c r="P21" s="132">
        <v>1</v>
      </c>
      <c r="Q21" s="14"/>
      <c r="R21" s="37">
        <f t="shared" si="3"/>
        <v>2</v>
      </c>
      <c r="S21" s="103">
        <f t="shared" si="5"/>
        <v>130.2</v>
      </c>
    </row>
    <row r="22" spans="1:19" ht="15">
      <c r="A22" s="8">
        <v>20</v>
      </c>
      <c r="B22" s="9">
        <v>997710</v>
      </c>
      <c r="C22" s="16" t="s">
        <v>29</v>
      </c>
      <c r="D22" s="9" t="s">
        <v>32</v>
      </c>
      <c r="E22" s="9" t="s">
        <v>9</v>
      </c>
      <c r="F22" s="109">
        <v>2</v>
      </c>
      <c r="G22" s="11"/>
      <c r="H22" s="4" t="s">
        <v>92</v>
      </c>
      <c r="I22" s="4"/>
      <c r="J22" s="5">
        <f t="shared" si="2"/>
        <v>2</v>
      </c>
      <c r="K22" s="11">
        <v>0</v>
      </c>
      <c r="L22" s="72"/>
      <c r="M22" s="72">
        <f t="shared" si="4"/>
        <v>0</v>
      </c>
      <c r="N22" s="66" t="s">
        <v>131</v>
      </c>
      <c r="O22" s="12"/>
      <c r="P22" s="13"/>
      <c r="Q22" s="14"/>
      <c r="R22" s="37">
        <f t="shared" si="3"/>
        <v>0</v>
      </c>
      <c r="S22" s="103">
        <f t="shared" si="5"/>
        <v>0</v>
      </c>
    </row>
    <row r="23" spans="1:19" ht="15">
      <c r="A23" s="8">
        <v>21</v>
      </c>
      <c r="B23" s="17">
        <v>6689</v>
      </c>
      <c r="C23" s="18" t="s">
        <v>58</v>
      </c>
      <c r="D23" s="17" t="s">
        <v>30</v>
      </c>
      <c r="E23" s="9" t="s">
        <v>35</v>
      </c>
      <c r="F23" s="110">
        <v>28</v>
      </c>
      <c r="G23" s="19"/>
      <c r="H23" s="20"/>
      <c r="I23" s="20"/>
      <c r="J23" s="5">
        <f t="shared" si="2"/>
        <v>28</v>
      </c>
      <c r="K23" s="11">
        <v>0</v>
      </c>
      <c r="L23" s="72"/>
      <c r="M23" s="72">
        <f t="shared" si="4"/>
        <v>0</v>
      </c>
      <c r="N23" s="66" t="s">
        <v>132</v>
      </c>
      <c r="O23" s="12"/>
      <c r="P23" s="13"/>
      <c r="Q23" s="14"/>
      <c r="R23" s="37">
        <f t="shared" si="3"/>
        <v>0</v>
      </c>
      <c r="S23" s="103">
        <f t="shared" si="5"/>
        <v>0</v>
      </c>
    </row>
    <row r="24" spans="1:19" ht="15">
      <c r="A24" s="8">
        <v>22</v>
      </c>
      <c r="B24" s="17">
        <v>6063</v>
      </c>
      <c r="C24" s="21" t="s">
        <v>59</v>
      </c>
      <c r="D24" s="17" t="s">
        <v>33</v>
      </c>
      <c r="E24" s="9" t="s">
        <v>35</v>
      </c>
      <c r="F24" s="110">
        <v>11</v>
      </c>
      <c r="G24" s="19"/>
      <c r="H24" s="20"/>
      <c r="I24" s="20"/>
      <c r="J24" s="5">
        <f t="shared" si="2"/>
        <v>11</v>
      </c>
      <c r="K24" s="11">
        <v>0</v>
      </c>
      <c r="L24" s="72">
        <v>1593.22</v>
      </c>
      <c r="M24" s="72">
        <f t="shared" si="4"/>
        <v>17525.420000000002</v>
      </c>
      <c r="N24" s="66" t="s">
        <v>132</v>
      </c>
      <c r="O24" s="12"/>
      <c r="P24" s="13"/>
      <c r="Q24" s="14"/>
      <c r="R24" s="37">
        <f t="shared" si="3"/>
        <v>0</v>
      </c>
      <c r="S24" s="103">
        <f t="shared" si="5"/>
        <v>0</v>
      </c>
    </row>
    <row r="25" spans="1:19" ht="15">
      <c r="A25" s="8">
        <v>23</v>
      </c>
      <c r="B25" s="17">
        <v>6335</v>
      </c>
      <c r="C25" s="21" t="s">
        <v>60</v>
      </c>
      <c r="D25" s="17" t="s">
        <v>30</v>
      </c>
      <c r="E25" s="9" t="s">
        <v>35</v>
      </c>
      <c r="F25" s="110">
        <v>8</v>
      </c>
      <c r="G25" s="19"/>
      <c r="H25" s="20"/>
      <c r="I25" s="20"/>
      <c r="J25" s="5">
        <f t="shared" si="2"/>
        <v>8</v>
      </c>
      <c r="K25" s="11">
        <v>0</v>
      </c>
      <c r="L25" s="72"/>
      <c r="M25" s="72">
        <f t="shared" si="4"/>
        <v>0</v>
      </c>
      <c r="N25" s="66" t="s">
        <v>132</v>
      </c>
      <c r="O25" s="12"/>
      <c r="P25" s="13"/>
      <c r="Q25" s="14"/>
      <c r="R25" s="37">
        <f t="shared" si="3"/>
        <v>0</v>
      </c>
      <c r="S25" s="103">
        <f t="shared" si="5"/>
        <v>0</v>
      </c>
    </row>
    <row r="26" spans="1:19" ht="15">
      <c r="A26" s="8">
        <v>24</v>
      </c>
      <c r="B26" s="17">
        <v>8512</v>
      </c>
      <c r="C26" s="21" t="s">
        <v>61</v>
      </c>
      <c r="D26" s="17" t="s">
        <v>33</v>
      </c>
      <c r="E26" s="9" t="s">
        <v>35</v>
      </c>
      <c r="F26" s="110">
        <v>6</v>
      </c>
      <c r="G26" s="19"/>
      <c r="H26" s="20"/>
      <c r="I26" s="20"/>
      <c r="J26" s="5">
        <f t="shared" si="2"/>
        <v>6</v>
      </c>
      <c r="K26" s="11">
        <v>0</v>
      </c>
      <c r="L26" s="72">
        <v>1033.9</v>
      </c>
      <c r="M26" s="72">
        <f t="shared" si="4"/>
        <v>6203.400000000001</v>
      </c>
      <c r="N26" s="66" t="s">
        <v>132</v>
      </c>
      <c r="O26" s="12"/>
      <c r="P26" s="13"/>
      <c r="Q26" s="14"/>
      <c r="R26" s="37">
        <f t="shared" si="3"/>
        <v>0</v>
      </c>
      <c r="S26" s="103">
        <f t="shared" si="5"/>
        <v>0</v>
      </c>
    </row>
    <row r="27" spans="1:19" ht="15">
      <c r="A27" s="8">
        <v>26</v>
      </c>
      <c r="B27" s="17">
        <v>962913</v>
      </c>
      <c r="C27" s="21" t="s">
        <v>44</v>
      </c>
      <c r="D27" s="17" t="s">
        <v>32</v>
      </c>
      <c r="E27" s="9" t="s">
        <v>35</v>
      </c>
      <c r="F27" s="110">
        <v>10</v>
      </c>
      <c r="G27" s="19"/>
      <c r="H27" s="20"/>
      <c r="I27" s="20"/>
      <c r="J27" s="5">
        <f t="shared" si="2"/>
        <v>10</v>
      </c>
      <c r="K27" s="11">
        <v>0</v>
      </c>
      <c r="L27" s="72"/>
      <c r="M27" s="72">
        <f t="shared" si="4"/>
        <v>0</v>
      </c>
      <c r="N27" s="66" t="s">
        <v>132</v>
      </c>
      <c r="O27" s="12"/>
      <c r="P27" s="13"/>
      <c r="Q27" s="14"/>
      <c r="R27" s="37">
        <f t="shared" si="3"/>
        <v>0</v>
      </c>
      <c r="S27" s="103">
        <f t="shared" si="5"/>
        <v>0</v>
      </c>
    </row>
    <row r="28" spans="1:19" ht="15">
      <c r="A28" s="8">
        <v>27</v>
      </c>
      <c r="B28" s="17">
        <v>963719</v>
      </c>
      <c r="C28" s="21" t="s">
        <v>45</v>
      </c>
      <c r="D28" s="17" t="s">
        <v>32</v>
      </c>
      <c r="E28" s="9" t="s">
        <v>35</v>
      </c>
      <c r="F28" s="110">
        <v>7</v>
      </c>
      <c r="G28" s="19"/>
      <c r="H28" s="20"/>
      <c r="I28" s="20"/>
      <c r="J28" s="5">
        <f t="shared" si="2"/>
        <v>7</v>
      </c>
      <c r="K28" s="11">
        <v>0</v>
      </c>
      <c r="L28" s="72"/>
      <c r="M28" s="72">
        <f t="shared" si="4"/>
        <v>0</v>
      </c>
      <c r="N28" s="66" t="s">
        <v>132</v>
      </c>
      <c r="O28" s="12"/>
      <c r="P28" s="13"/>
      <c r="Q28" s="14"/>
      <c r="R28" s="37">
        <f t="shared" si="3"/>
        <v>0</v>
      </c>
      <c r="S28" s="103">
        <f t="shared" si="5"/>
        <v>0</v>
      </c>
    </row>
    <row r="29" spans="1:19" ht="15">
      <c r="A29" s="8">
        <v>28</v>
      </c>
      <c r="B29" s="17">
        <v>963714</v>
      </c>
      <c r="C29" s="21" t="s">
        <v>62</v>
      </c>
      <c r="D29" s="17" t="s">
        <v>32</v>
      </c>
      <c r="E29" s="9" t="s">
        <v>35</v>
      </c>
      <c r="F29" s="110">
        <v>2</v>
      </c>
      <c r="G29" s="19"/>
      <c r="H29" s="20"/>
      <c r="I29" s="20"/>
      <c r="J29" s="5">
        <f t="shared" si="2"/>
        <v>2</v>
      </c>
      <c r="K29" s="11">
        <v>0</v>
      </c>
      <c r="L29" s="72"/>
      <c r="M29" s="72">
        <f t="shared" si="4"/>
        <v>0</v>
      </c>
      <c r="N29" s="66" t="s">
        <v>132</v>
      </c>
      <c r="O29" s="12"/>
      <c r="P29" s="13"/>
      <c r="Q29" s="14"/>
      <c r="R29" s="37">
        <f t="shared" si="3"/>
        <v>0</v>
      </c>
      <c r="S29" s="103">
        <f t="shared" si="5"/>
        <v>0</v>
      </c>
    </row>
    <row r="30" spans="1:19" ht="15">
      <c r="A30" s="8">
        <v>29</v>
      </c>
      <c r="B30" s="17">
        <v>962921</v>
      </c>
      <c r="C30" s="21" t="s">
        <v>47</v>
      </c>
      <c r="D30" s="17" t="s">
        <v>32</v>
      </c>
      <c r="E30" s="9" t="s">
        <v>35</v>
      </c>
      <c r="F30" s="110">
        <v>6</v>
      </c>
      <c r="G30" s="19"/>
      <c r="H30" s="20"/>
      <c r="I30" s="20"/>
      <c r="J30" s="5">
        <f t="shared" si="2"/>
        <v>6</v>
      </c>
      <c r="K30" s="11">
        <v>0</v>
      </c>
      <c r="L30" s="72"/>
      <c r="M30" s="72">
        <f t="shared" si="4"/>
        <v>0</v>
      </c>
      <c r="N30" s="66" t="s">
        <v>132</v>
      </c>
      <c r="O30" s="12"/>
      <c r="P30" s="13"/>
      <c r="Q30" s="14"/>
      <c r="R30" s="37">
        <f t="shared" si="3"/>
        <v>0</v>
      </c>
      <c r="S30" s="103">
        <f t="shared" si="5"/>
        <v>0</v>
      </c>
    </row>
    <row r="31" spans="1:19" ht="15">
      <c r="A31" s="8">
        <v>30</v>
      </c>
      <c r="B31" s="17">
        <v>963361</v>
      </c>
      <c r="C31" s="21" t="s">
        <v>48</v>
      </c>
      <c r="D31" s="17" t="s">
        <v>32</v>
      </c>
      <c r="E31" s="9" t="s">
        <v>35</v>
      </c>
      <c r="F31" s="110">
        <v>4</v>
      </c>
      <c r="G31" s="19"/>
      <c r="H31" s="20"/>
      <c r="I31" s="20"/>
      <c r="J31" s="5">
        <f t="shared" si="2"/>
        <v>4</v>
      </c>
      <c r="K31" s="11">
        <v>0</v>
      </c>
      <c r="L31" s="72"/>
      <c r="M31" s="72">
        <f t="shared" si="4"/>
        <v>0</v>
      </c>
      <c r="N31" s="66" t="s">
        <v>132</v>
      </c>
      <c r="O31" s="12"/>
      <c r="P31" s="13"/>
      <c r="Q31" s="14"/>
      <c r="R31" s="37">
        <f t="shared" si="3"/>
        <v>0</v>
      </c>
      <c r="S31" s="103">
        <f t="shared" si="5"/>
        <v>0</v>
      </c>
    </row>
    <row r="32" spans="1:19" ht="15">
      <c r="A32" s="8">
        <v>31</v>
      </c>
      <c r="B32" s="17">
        <v>996512</v>
      </c>
      <c r="C32" s="21" t="s">
        <v>63</v>
      </c>
      <c r="D32" s="17" t="s">
        <v>32</v>
      </c>
      <c r="E32" s="9" t="s">
        <v>35</v>
      </c>
      <c r="F32" s="110">
        <v>4</v>
      </c>
      <c r="G32" s="19"/>
      <c r="H32" s="20"/>
      <c r="I32" s="20"/>
      <c r="J32" s="5">
        <f t="shared" si="2"/>
        <v>4</v>
      </c>
      <c r="K32" s="11">
        <v>0</v>
      </c>
      <c r="L32" s="72"/>
      <c r="M32" s="72">
        <f t="shared" si="4"/>
        <v>0</v>
      </c>
      <c r="N32" s="66" t="s">
        <v>132</v>
      </c>
      <c r="O32" s="12"/>
      <c r="P32" s="13"/>
      <c r="Q32" s="14"/>
      <c r="R32" s="37">
        <f t="shared" si="3"/>
        <v>0</v>
      </c>
      <c r="S32" s="103">
        <f t="shared" si="5"/>
        <v>0</v>
      </c>
    </row>
    <row r="33" spans="1:19" ht="15">
      <c r="A33" s="8">
        <v>32</v>
      </c>
      <c r="B33" s="17">
        <v>32821220</v>
      </c>
      <c r="C33" s="21" t="s">
        <v>64</v>
      </c>
      <c r="D33" s="17" t="s">
        <v>33</v>
      </c>
      <c r="E33" s="9" t="s">
        <v>35</v>
      </c>
      <c r="F33" s="110">
        <v>10</v>
      </c>
      <c r="G33" s="19"/>
      <c r="H33" s="20"/>
      <c r="I33" s="20"/>
      <c r="J33" s="5">
        <f t="shared" si="2"/>
        <v>10</v>
      </c>
      <c r="K33" s="11">
        <v>0</v>
      </c>
      <c r="L33" s="72">
        <v>38.51</v>
      </c>
      <c r="M33" s="72">
        <f t="shared" si="4"/>
        <v>385.09999999999997</v>
      </c>
      <c r="N33" s="66" t="s">
        <v>132</v>
      </c>
      <c r="O33" s="12"/>
      <c r="P33" s="13"/>
      <c r="Q33" s="14"/>
      <c r="R33" s="37">
        <f t="shared" si="3"/>
        <v>0</v>
      </c>
      <c r="S33" s="103">
        <f t="shared" si="5"/>
        <v>0</v>
      </c>
    </row>
    <row r="34" spans="1:19" ht="15">
      <c r="A34" s="8">
        <v>33</v>
      </c>
      <c r="B34" s="19">
        <v>997592</v>
      </c>
      <c r="C34" s="21" t="s">
        <v>65</v>
      </c>
      <c r="D34" s="19" t="s">
        <v>33</v>
      </c>
      <c r="E34" s="9" t="s">
        <v>35</v>
      </c>
      <c r="F34" s="110">
        <v>500</v>
      </c>
      <c r="G34" s="19"/>
      <c r="H34" s="20"/>
      <c r="I34" s="20"/>
      <c r="J34" s="5">
        <f t="shared" si="2"/>
        <v>500</v>
      </c>
      <c r="K34" s="11">
        <v>0</v>
      </c>
      <c r="L34" s="72">
        <v>3.92</v>
      </c>
      <c r="M34" s="72">
        <f t="shared" si="4"/>
        <v>1960</v>
      </c>
      <c r="N34" s="66" t="s">
        <v>132</v>
      </c>
      <c r="O34" s="12"/>
      <c r="P34" s="13"/>
      <c r="Q34" s="14"/>
      <c r="R34" s="37">
        <f t="shared" si="3"/>
        <v>0</v>
      </c>
      <c r="S34" s="103">
        <f t="shared" si="5"/>
        <v>0</v>
      </c>
    </row>
    <row r="35" spans="1:19" ht="15">
      <c r="A35" s="8">
        <v>34</v>
      </c>
      <c r="B35" s="17">
        <v>950003</v>
      </c>
      <c r="C35" s="21" t="s">
        <v>49</v>
      </c>
      <c r="D35" s="17" t="s">
        <v>33</v>
      </c>
      <c r="E35" s="9" t="s">
        <v>35</v>
      </c>
      <c r="F35" s="110">
        <v>3</v>
      </c>
      <c r="G35" s="19"/>
      <c r="H35" s="20"/>
      <c r="I35" s="20"/>
      <c r="J35" s="5">
        <f t="shared" si="2"/>
        <v>3</v>
      </c>
      <c r="K35" s="11">
        <v>0</v>
      </c>
      <c r="L35" s="72"/>
      <c r="M35" s="72">
        <f t="shared" si="4"/>
        <v>0</v>
      </c>
      <c r="N35" s="66" t="s">
        <v>132</v>
      </c>
      <c r="O35" s="12"/>
      <c r="P35" s="13"/>
      <c r="Q35" s="14"/>
      <c r="R35" s="37">
        <f t="shared" si="3"/>
        <v>0</v>
      </c>
      <c r="S35" s="103">
        <f t="shared" si="5"/>
        <v>0</v>
      </c>
    </row>
    <row r="36" spans="1:19" ht="15">
      <c r="A36" s="8">
        <v>35</v>
      </c>
      <c r="B36" s="19">
        <v>961210</v>
      </c>
      <c r="C36" s="22" t="s">
        <v>46</v>
      </c>
      <c r="D36" s="17" t="s">
        <v>32</v>
      </c>
      <c r="E36" s="9" t="s">
        <v>35</v>
      </c>
      <c r="F36" s="110">
        <v>18</v>
      </c>
      <c r="G36" s="19"/>
      <c r="H36" s="20"/>
      <c r="I36" s="20"/>
      <c r="J36" s="5">
        <f t="shared" si="2"/>
        <v>18</v>
      </c>
      <c r="K36" s="11">
        <v>0</v>
      </c>
      <c r="L36" s="72"/>
      <c r="M36" s="72">
        <f t="shared" si="4"/>
        <v>0</v>
      </c>
      <c r="N36" s="66" t="s">
        <v>132</v>
      </c>
      <c r="O36" s="12"/>
      <c r="P36" s="13"/>
      <c r="Q36" s="14"/>
      <c r="R36" s="37">
        <f t="shared" si="3"/>
        <v>0</v>
      </c>
      <c r="S36" s="103">
        <f t="shared" si="5"/>
        <v>0</v>
      </c>
    </row>
    <row r="37" spans="1:19" ht="15">
      <c r="A37" s="8">
        <v>36</v>
      </c>
      <c r="B37" s="19">
        <v>966925</v>
      </c>
      <c r="C37" s="22" t="s">
        <v>66</v>
      </c>
      <c r="D37" s="17" t="s">
        <v>32</v>
      </c>
      <c r="E37" s="9" t="s">
        <v>35</v>
      </c>
      <c r="F37" s="110">
        <v>6</v>
      </c>
      <c r="G37" s="19"/>
      <c r="H37" s="20"/>
      <c r="I37" s="20"/>
      <c r="J37" s="5">
        <f t="shared" si="2"/>
        <v>6</v>
      </c>
      <c r="K37" s="11">
        <v>0</v>
      </c>
      <c r="L37" s="72"/>
      <c r="M37" s="72">
        <f t="shared" si="4"/>
        <v>0</v>
      </c>
      <c r="N37" s="66" t="s">
        <v>132</v>
      </c>
      <c r="O37" s="12"/>
      <c r="P37" s="13"/>
      <c r="Q37" s="14"/>
      <c r="R37" s="37">
        <f t="shared" si="3"/>
        <v>0</v>
      </c>
      <c r="S37" s="103">
        <f t="shared" si="5"/>
        <v>0</v>
      </c>
    </row>
    <row r="38" spans="1:19" ht="15">
      <c r="A38" s="8">
        <v>37</v>
      </c>
      <c r="B38" s="17">
        <v>968101</v>
      </c>
      <c r="C38" s="18" t="s">
        <v>50</v>
      </c>
      <c r="D38" s="17" t="s">
        <v>32</v>
      </c>
      <c r="E38" s="9" t="s">
        <v>35</v>
      </c>
      <c r="F38" s="110">
        <v>8</v>
      </c>
      <c r="G38" s="19"/>
      <c r="H38" s="20"/>
      <c r="I38" s="20"/>
      <c r="J38" s="5">
        <f t="shared" si="2"/>
        <v>8</v>
      </c>
      <c r="K38" s="11">
        <v>0</v>
      </c>
      <c r="L38" s="72"/>
      <c r="M38" s="72">
        <f t="shared" si="4"/>
        <v>0</v>
      </c>
      <c r="N38" s="66" t="s">
        <v>132</v>
      </c>
      <c r="O38" s="12"/>
      <c r="P38" s="13"/>
      <c r="Q38" s="14"/>
      <c r="R38" s="37">
        <f t="shared" si="3"/>
        <v>0</v>
      </c>
      <c r="S38" s="103">
        <f t="shared" si="5"/>
        <v>0</v>
      </c>
    </row>
    <row r="39" spans="1:19" ht="15">
      <c r="A39" s="8">
        <v>38</v>
      </c>
      <c r="B39" s="17">
        <v>967519</v>
      </c>
      <c r="C39" s="18" t="s">
        <v>67</v>
      </c>
      <c r="D39" s="17" t="s">
        <v>32</v>
      </c>
      <c r="E39" s="9" t="s">
        <v>35</v>
      </c>
      <c r="F39" s="110">
        <v>27</v>
      </c>
      <c r="G39" s="19"/>
      <c r="H39" s="20"/>
      <c r="I39" s="20"/>
      <c r="J39" s="5">
        <f t="shared" si="2"/>
        <v>27</v>
      </c>
      <c r="K39" s="11">
        <v>0</v>
      </c>
      <c r="L39" s="72"/>
      <c r="M39" s="72">
        <f t="shared" si="4"/>
        <v>0</v>
      </c>
      <c r="N39" s="66" t="s">
        <v>132</v>
      </c>
      <c r="O39" s="12"/>
      <c r="P39" s="13"/>
      <c r="Q39" s="14"/>
      <c r="R39" s="37">
        <f t="shared" si="3"/>
        <v>0</v>
      </c>
      <c r="S39" s="103">
        <f t="shared" si="5"/>
        <v>0</v>
      </c>
    </row>
    <row r="40" spans="1:19" ht="15.75" thickBot="1">
      <c r="A40" s="30">
        <v>39</v>
      </c>
      <c r="B40" s="31">
        <v>991375</v>
      </c>
      <c r="C40" s="32" t="s">
        <v>68</v>
      </c>
      <c r="D40" s="31" t="s">
        <v>33</v>
      </c>
      <c r="E40" s="23" t="s">
        <v>35</v>
      </c>
      <c r="F40" s="111">
        <v>0</v>
      </c>
      <c r="G40" s="34"/>
      <c r="H40" s="35"/>
      <c r="I40" s="35"/>
      <c r="J40" s="36">
        <f t="shared" si="2"/>
        <v>0</v>
      </c>
      <c r="K40" s="24">
        <v>0</v>
      </c>
      <c r="L40" s="70"/>
      <c r="M40" s="70">
        <f t="shared" si="4"/>
        <v>0</v>
      </c>
      <c r="N40" s="66" t="s">
        <v>132</v>
      </c>
      <c r="O40" s="25"/>
      <c r="P40" s="26"/>
      <c r="Q40" s="27"/>
      <c r="R40" s="135">
        <f t="shared" si="3"/>
        <v>0</v>
      </c>
      <c r="S40" s="104">
        <f t="shared" si="5"/>
        <v>0</v>
      </c>
    </row>
    <row r="41" spans="1:19" ht="15.75" thickBot="1">
      <c r="A41" s="244"/>
      <c r="B41" s="245"/>
      <c r="C41" s="114" t="s">
        <v>76</v>
      </c>
      <c r="D41" s="255" t="s">
        <v>36</v>
      </c>
      <c r="E41" s="255"/>
      <c r="F41" s="48">
        <f>SUM(F3:F40)</f>
        <v>1047</v>
      </c>
      <c r="G41" s="115">
        <f>SUM(G3:G40)</f>
        <v>0</v>
      </c>
      <c r="H41" s="272"/>
      <c r="I41" s="273"/>
      <c r="J41" s="49">
        <f>SUM(J3:J40)</f>
        <v>876</v>
      </c>
      <c r="K41" s="49">
        <f>SUM(K3:K40)</f>
        <v>438</v>
      </c>
      <c r="L41" s="68" t="s">
        <v>69</v>
      </c>
      <c r="M41" s="78">
        <f>SUM(M3:M40)</f>
        <v>86289.11</v>
      </c>
      <c r="N41" s="83" t="s">
        <v>69</v>
      </c>
      <c r="O41" s="252"/>
      <c r="P41" s="256"/>
      <c r="Q41" s="256"/>
      <c r="R41" s="50">
        <f>SUM(R3:R40)</f>
        <v>171</v>
      </c>
      <c r="S41" s="62">
        <f>SUM(S3:S40)</f>
        <v>20717.87</v>
      </c>
    </row>
    <row r="42" spans="1:19" ht="15">
      <c r="A42" s="1">
        <v>1</v>
      </c>
      <c r="B42" s="2" t="s">
        <v>37</v>
      </c>
      <c r="C42" s="3" t="s">
        <v>89</v>
      </c>
      <c r="D42" s="2" t="s">
        <v>32</v>
      </c>
      <c r="E42" s="2" t="s">
        <v>9</v>
      </c>
      <c r="F42" s="4">
        <v>25</v>
      </c>
      <c r="G42" s="4"/>
      <c r="H42" s="107" t="s">
        <v>102</v>
      </c>
      <c r="I42" s="4"/>
      <c r="J42" s="5">
        <f t="shared" si="2"/>
        <v>25</v>
      </c>
      <c r="K42" s="4">
        <v>0</v>
      </c>
      <c r="L42" s="73"/>
      <c r="M42" s="73">
        <f t="shared" si="4"/>
        <v>0</v>
      </c>
      <c r="N42" s="69" t="s">
        <v>100</v>
      </c>
      <c r="O42" s="29"/>
      <c r="P42" s="6"/>
      <c r="Q42" s="7"/>
      <c r="R42" s="37">
        <f t="shared" si="3"/>
        <v>0</v>
      </c>
      <c r="S42" s="105">
        <f t="shared" si="5"/>
        <v>0</v>
      </c>
    </row>
    <row r="43" spans="1:19" ht="15">
      <c r="A43" s="8">
        <v>2</v>
      </c>
      <c r="B43" s="9" t="s">
        <v>38</v>
      </c>
      <c r="C43" s="10" t="s">
        <v>51</v>
      </c>
      <c r="D43" s="9" t="s">
        <v>32</v>
      </c>
      <c r="E43" s="9" t="s">
        <v>9</v>
      </c>
      <c r="F43" s="11">
        <v>225</v>
      </c>
      <c r="G43" s="11"/>
      <c r="H43" s="107" t="s">
        <v>102</v>
      </c>
      <c r="I43" s="4"/>
      <c r="J43" s="5">
        <f t="shared" si="2"/>
        <v>175</v>
      </c>
      <c r="K43" s="11">
        <v>0</v>
      </c>
      <c r="L43" s="72">
        <v>34.95</v>
      </c>
      <c r="M43" s="72">
        <f t="shared" si="4"/>
        <v>6116.250000000001</v>
      </c>
      <c r="N43" s="66" t="s">
        <v>100</v>
      </c>
      <c r="O43" s="85">
        <v>50</v>
      </c>
      <c r="P43" s="13"/>
      <c r="Q43" s="14"/>
      <c r="R43" s="37">
        <f t="shared" si="3"/>
        <v>50</v>
      </c>
      <c r="S43" s="103">
        <f t="shared" si="5"/>
        <v>1747.5000000000002</v>
      </c>
    </row>
    <row r="44" spans="1:19" ht="15">
      <c r="A44" s="8">
        <v>3</v>
      </c>
      <c r="B44" s="9" t="s">
        <v>39</v>
      </c>
      <c r="C44" s="10" t="s">
        <v>52</v>
      </c>
      <c r="D44" s="9" t="s">
        <v>32</v>
      </c>
      <c r="E44" s="9" t="s">
        <v>9</v>
      </c>
      <c r="F44" s="11">
        <v>125</v>
      </c>
      <c r="G44" s="11"/>
      <c r="H44" s="107" t="s">
        <v>102</v>
      </c>
      <c r="I44" s="4"/>
      <c r="J44" s="5">
        <f t="shared" si="2"/>
        <v>125</v>
      </c>
      <c r="K44" s="11">
        <v>0</v>
      </c>
      <c r="L44" s="72">
        <v>15.45</v>
      </c>
      <c r="M44" s="72">
        <f t="shared" si="4"/>
        <v>1931.25</v>
      </c>
      <c r="N44" s="66" t="s">
        <v>100</v>
      </c>
      <c r="O44" s="12"/>
      <c r="P44" s="13"/>
      <c r="Q44" s="14"/>
      <c r="R44" s="37">
        <f t="shared" si="3"/>
        <v>0</v>
      </c>
      <c r="S44" s="103">
        <f t="shared" si="5"/>
        <v>0</v>
      </c>
    </row>
    <row r="45" spans="1:19" ht="15">
      <c r="A45" s="8">
        <v>4</v>
      </c>
      <c r="B45" s="9" t="s">
        <v>40</v>
      </c>
      <c r="C45" s="10" t="s">
        <v>53</v>
      </c>
      <c r="D45" s="9" t="s">
        <v>32</v>
      </c>
      <c r="E45" s="9" t="s">
        <v>9</v>
      </c>
      <c r="F45" s="11">
        <v>2</v>
      </c>
      <c r="G45" s="11"/>
      <c r="H45" s="107" t="s">
        <v>102</v>
      </c>
      <c r="I45" s="4"/>
      <c r="J45" s="5">
        <f t="shared" si="2"/>
        <v>2</v>
      </c>
      <c r="K45" s="11">
        <v>0</v>
      </c>
      <c r="L45" s="72"/>
      <c r="M45" s="72">
        <f t="shared" si="4"/>
        <v>0</v>
      </c>
      <c r="N45" s="66" t="s">
        <v>100</v>
      </c>
      <c r="O45" s="12"/>
      <c r="P45" s="13"/>
      <c r="Q45" s="14"/>
      <c r="R45" s="37">
        <f t="shared" si="3"/>
        <v>0</v>
      </c>
      <c r="S45" s="103">
        <f t="shared" si="5"/>
        <v>0</v>
      </c>
    </row>
    <row r="46" spans="1:19" ht="15">
      <c r="A46" s="8">
        <v>5</v>
      </c>
      <c r="B46" s="9" t="s">
        <v>41</v>
      </c>
      <c r="C46" s="10" t="s">
        <v>54</v>
      </c>
      <c r="D46" s="9" t="s">
        <v>32</v>
      </c>
      <c r="E46" s="9" t="s">
        <v>9</v>
      </c>
      <c r="F46" s="11">
        <v>232</v>
      </c>
      <c r="G46" s="11"/>
      <c r="H46" s="107" t="s">
        <v>102</v>
      </c>
      <c r="I46" s="4"/>
      <c r="J46" s="5">
        <f t="shared" si="2"/>
        <v>229</v>
      </c>
      <c r="K46" s="11">
        <v>0</v>
      </c>
      <c r="L46" s="72">
        <v>6.22</v>
      </c>
      <c r="M46" s="72">
        <f t="shared" si="4"/>
        <v>1424.3799999999999</v>
      </c>
      <c r="N46" s="66" t="s">
        <v>100</v>
      </c>
      <c r="O46" s="85">
        <v>3</v>
      </c>
      <c r="P46" s="13"/>
      <c r="Q46" s="14"/>
      <c r="R46" s="37">
        <f t="shared" si="3"/>
        <v>3</v>
      </c>
      <c r="S46" s="103">
        <f t="shared" si="5"/>
        <v>18.66</v>
      </c>
    </row>
    <row r="47" spans="1:19" ht="15">
      <c r="A47" s="8">
        <v>6</v>
      </c>
      <c r="B47" s="9" t="s">
        <v>42</v>
      </c>
      <c r="C47" s="10" t="s">
        <v>55</v>
      </c>
      <c r="D47" s="9" t="s">
        <v>32</v>
      </c>
      <c r="E47" s="9" t="s">
        <v>9</v>
      </c>
      <c r="F47" s="11">
        <v>100</v>
      </c>
      <c r="G47" s="11"/>
      <c r="H47" s="107" t="s">
        <v>102</v>
      </c>
      <c r="I47" s="4"/>
      <c r="J47" s="5">
        <f t="shared" si="2"/>
        <v>96</v>
      </c>
      <c r="K47" s="11">
        <v>0</v>
      </c>
      <c r="L47" s="72">
        <v>17.12</v>
      </c>
      <c r="M47" s="72">
        <f t="shared" si="4"/>
        <v>1643.52</v>
      </c>
      <c r="N47" s="66" t="s">
        <v>100</v>
      </c>
      <c r="O47" s="85">
        <v>4</v>
      </c>
      <c r="P47" s="13"/>
      <c r="Q47" s="14"/>
      <c r="R47" s="37">
        <f t="shared" si="3"/>
        <v>4</v>
      </c>
      <c r="S47" s="103">
        <f t="shared" si="5"/>
        <v>68.48</v>
      </c>
    </row>
    <row r="48" spans="1:19" ht="15">
      <c r="A48" s="8">
        <v>7</v>
      </c>
      <c r="B48" s="9" t="s">
        <v>87</v>
      </c>
      <c r="C48" s="10" t="s">
        <v>88</v>
      </c>
      <c r="D48" s="9" t="s">
        <v>32</v>
      </c>
      <c r="E48" s="9" t="s">
        <v>9</v>
      </c>
      <c r="F48" s="11">
        <v>1</v>
      </c>
      <c r="G48" s="11"/>
      <c r="H48" s="107" t="s">
        <v>102</v>
      </c>
      <c r="I48" s="4"/>
      <c r="J48" s="5">
        <f t="shared" si="2"/>
        <v>1</v>
      </c>
      <c r="K48" s="11">
        <v>0</v>
      </c>
      <c r="L48" s="72">
        <v>380.58</v>
      </c>
      <c r="M48" s="72">
        <f t="shared" si="4"/>
        <v>380.58</v>
      </c>
      <c r="N48" s="66" t="s">
        <v>100</v>
      </c>
      <c r="O48" s="12"/>
      <c r="P48" s="13"/>
      <c r="Q48" s="14"/>
      <c r="R48" s="37">
        <f t="shared" si="3"/>
        <v>0</v>
      </c>
      <c r="S48" s="103">
        <f t="shared" si="5"/>
        <v>0</v>
      </c>
    </row>
    <row r="49" spans="1:19" ht="15">
      <c r="A49" s="8">
        <v>8</v>
      </c>
      <c r="B49" s="9" t="s">
        <v>43</v>
      </c>
      <c r="C49" s="10" t="s">
        <v>56</v>
      </c>
      <c r="D49" s="9" t="s">
        <v>32</v>
      </c>
      <c r="E49" s="9" t="s">
        <v>35</v>
      </c>
      <c r="F49" s="76">
        <v>25</v>
      </c>
      <c r="G49" s="19"/>
      <c r="H49" s="107" t="s">
        <v>102</v>
      </c>
      <c r="I49" s="20"/>
      <c r="J49" s="5">
        <f t="shared" si="2"/>
        <v>25</v>
      </c>
      <c r="K49" s="11">
        <v>0</v>
      </c>
      <c r="L49" s="72">
        <v>75.32</v>
      </c>
      <c r="M49" s="72">
        <f t="shared" si="4"/>
        <v>1882.9999999999998</v>
      </c>
      <c r="N49" s="66" t="s">
        <v>100</v>
      </c>
      <c r="O49" s="12"/>
      <c r="P49" s="13"/>
      <c r="Q49" s="14"/>
      <c r="R49" s="37">
        <f t="shared" si="3"/>
        <v>0</v>
      </c>
      <c r="S49" s="103">
        <f t="shared" si="5"/>
        <v>0</v>
      </c>
    </row>
    <row r="50" spans="1:19" ht="15">
      <c r="A50" s="8">
        <v>9</v>
      </c>
      <c r="B50" s="9" t="s">
        <v>38</v>
      </c>
      <c r="C50" s="10" t="s">
        <v>51</v>
      </c>
      <c r="D50" s="9" t="s">
        <v>32</v>
      </c>
      <c r="E50" s="9" t="s">
        <v>35</v>
      </c>
      <c r="F50" s="76">
        <v>50</v>
      </c>
      <c r="G50" s="19"/>
      <c r="H50" s="107" t="s">
        <v>102</v>
      </c>
      <c r="I50" s="20"/>
      <c r="J50" s="5">
        <f t="shared" si="2"/>
        <v>50</v>
      </c>
      <c r="K50" s="11">
        <v>0</v>
      </c>
      <c r="L50" s="72">
        <v>34.95</v>
      </c>
      <c r="M50" s="72">
        <f t="shared" si="4"/>
        <v>1747.5000000000002</v>
      </c>
      <c r="N50" s="66" t="s">
        <v>100</v>
      </c>
      <c r="O50" s="12"/>
      <c r="P50" s="13"/>
      <c r="Q50" s="14"/>
      <c r="R50" s="37">
        <f t="shared" si="3"/>
        <v>0</v>
      </c>
      <c r="S50" s="103">
        <f t="shared" si="5"/>
        <v>0</v>
      </c>
    </row>
    <row r="51" spans="1:19" ht="15">
      <c r="A51" s="8">
        <v>10</v>
      </c>
      <c r="B51" s="23" t="s">
        <v>86</v>
      </c>
      <c r="C51" s="71" t="s">
        <v>85</v>
      </c>
      <c r="D51" s="9" t="s">
        <v>32</v>
      </c>
      <c r="E51" s="9" t="s">
        <v>9</v>
      </c>
      <c r="F51" s="28">
        <v>10</v>
      </c>
      <c r="G51" s="34"/>
      <c r="H51" s="107" t="s">
        <v>102</v>
      </c>
      <c r="I51" s="19"/>
      <c r="J51" s="5">
        <f>F51+G51-R51</f>
        <v>10</v>
      </c>
      <c r="K51" s="11">
        <v>0</v>
      </c>
      <c r="L51" s="72">
        <v>24.5</v>
      </c>
      <c r="M51" s="72">
        <f>J51*L51</f>
        <v>245</v>
      </c>
      <c r="N51" s="66" t="s">
        <v>100</v>
      </c>
      <c r="O51" s="25"/>
      <c r="P51" s="26"/>
      <c r="Q51" s="27"/>
      <c r="R51" s="37">
        <f t="shared" si="3"/>
        <v>0</v>
      </c>
      <c r="S51" s="103">
        <f>R51*L51</f>
        <v>0</v>
      </c>
    </row>
    <row r="52" spans="1:19" ht="15">
      <c r="A52" s="8">
        <v>11</v>
      </c>
      <c r="B52" s="23" t="s">
        <v>83</v>
      </c>
      <c r="C52" s="71" t="s">
        <v>84</v>
      </c>
      <c r="D52" s="9" t="s">
        <v>32</v>
      </c>
      <c r="E52" s="9" t="s">
        <v>9</v>
      </c>
      <c r="F52" s="33">
        <v>10</v>
      </c>
      <c r="G52" s="34"/>
      <c r="H52" s="107" t="s">
        <v>102</v>
      </c>
      <c r="I52" s="19"/>
      <c r="J52" s="5">
        <f>F52+G52-R52</f>
        <v>10</v>
      </c>
      <c r="K52" s="11">
        <v>0</v>
      </c>
      <c r="L52" s="72">
        <v>42.83</v>
      </c>
      <c r="M52" s="72">
        <f>J52*L52</f>
        <v>428.29999999999995</v>
      </c>
      <c r="N52" s="66" t="s">
        <v>100</v>
      </c>
      <c r="O52" s="25"/>
      <c r="P52" s="26"/>
      <c r="Q52" s="27"/>
      <c r="R52" s="37">
        <f t="shared" si="3"/>
        <v>0</v>
      </c>
      <c r="S52" s="103">
        <f>R52*L52</f>
        <v>0</v>
      </c>
    </row>
    <row r="53" spans="1:19" ht="15.75" thickBot="1">
      <c r="A53" s="8">
        <v>12</v>
      </c>
      <c r="B53" s="23" t="s">
        <v>39</v>
      </c>
      <c r="C53" s="55" t="s">
        <v>52</v>
      </c>
      <c r="D53" s="23" t="s">
        <v>32</v>
      </c>
      <c r="E53" s="23" t="s">
        <v>35</v>
      </c>
      <c r="F53" s="77">
        <v>25</v>
      </c>
      <c r="G53" s="23"/>
      <c r="H53" s="107" t="s">
        <v>102</v>
      </c>
      <c r="I53" s="23"/>
      <c r="J53" s="56">
        <f>F53+G53-R53</f>
        <v>25</v>
      </c>
      <c r="K53" s="23">
        <v>0</v>
      </c>
      <c r="L53" s="72">
        <v>6.22</v>
      </c>
      <c r="M53" s="70">
        <f>J53*L53</f>
        <v>155.5</v>
      </c>
      <c r="N53" s="66" t="s">
        <v>100</v>
      </c>
      <c r="O53" s="81"/>
      <c r="P53" s="54"/>
      <c r="Q53" s="57"/>
      <c r="R53" s="37">
        <f t="shared" si="3"/>
        <v>0</v>
      </c>
      <c r="S53" s="106">
        <f>R53*L53</f>
        <v>0</v>
      </c>
    </row>
    <row r="54" spans="1:19" ht="15.75" thickBot="1">
      <c r="A54" s="242"/>
      <c r="B54" s="243"/>
      <c r="C54" s="137" t="s">
        <v>133</v>
      </c>
      <c r="D54" s="246" t="s">
        <v>36</v>
      </c>
      <c r="E54" s="247"/>
      <c r="F54" s="138">
        <f>SUM(F42:F53)</f>
        <v>830</v>
      </c>
      <c r="G54" s="139">
        <f>SUM(G42:G53)</f>
        <v>0</v>
      </c>
      <c r="H54" s="246"/>
      <c r="I54" s="247"/>
      <c r="J54" s="140">
        <f>SUM(J42:J53)</f>
        <v>773</v>
      </c>
      <c r="K54" s="140">
        <f>SUM(K42:K53)</f>
        <v>0</v>
      </c>
      <c r="L54" s="141" t="s">
        <v>69</v>
      </c>
      <c r="M54" s="142">
        <f>SUM(M42:M53)</f>
        <v>15955.28</v>
      </c>
      <c r="N54" s="141" t="s">
        <v>69</v>
      </c>
      <c r="O54" s="248" t="s">
        <v>90</v>
      </c>
      <c r="P54" s="248"/>
      <c r="Q54" s="247"/>
      <c r="R54" s="143">
        <f>SUM(R42:R53)</f>
        <v>57</v>
      </c>
      <c r="S54" s="144">
        <f>SUM(S42:S53)</f>
        <v>1834.6400000000003</v>
      </c>
    </row>
    <row r="55" spans="1:19" s="136" customFormat="1" ht="15">
      <c r="A55" s="59">
        <v>1</v>
      </c>
      <c r="B55" s="60">
        <v>254897270</v>
      </c>
      <c r="C55" s="164" t="s">
        <v>126</v>
      </c>
      <c r="D55" s="157" t="s">
        <v>110</v>
      </c>
      <c r="E55" s="157" t="s">
        <v>9</v>
      </c>
      <c r="F55" s="159">
        <v>0</v>
      </c>
      <c r="G55" s="157">
        <v>6</v>
      </c>
      <c r="H55" s="157" t="s">
        <v>92</v>
      </c>
      <c r="I55" s="157" t="s">
        <v>128</v>
      </c>
      <c r="J55" s="155">
        <f aca="true" t="shared" si="6" ref="J55:J80">F55+G55-R55</f>
        <v>0</v>
      </c>
      <c r="K55" s="155"/>
      <c r="L55" s="156">
        <v>350.08</v>
      </c>
      <c r="M55" s="75">
        <f aca="true" t="shared" si="7" ref="M55:M80">J55*L55</f>
        <v>0</v>
      </c>
      <c r="N55" s="162" t="s">
        <v>129</v>
      </c>
      <c r="O55" s="82"/>
      <c r="P55" s="61">
        <v>6</v>
      </c>
      <c r="Q55" s="161"/>
      <c r="R55" s="134">
        <f aca="true" t="shared" si="8" ref="R55:R118">O55+P55+Q55</f>
        <v>6</v>
      </c>
      <c r="S55" s="166">
        <f aca="true" t="shared" si="9" ref="S55:S80">R55*L55</f>
        <v>2100.48</v>
      </c>
    </row>
    <row r="56" spans="1:19" s="136" customFormat="1" ht="15">
      <c r="A56" s="8">
        <v>2</v>
      </c>
      <c r="B56" s="19">
        <v>254461352</v>
      </c>
      <c r="C56" s="163" t="s">
        <v>134</v>
      </c>
      <c r="D56" s="158" t="s">
        <v>110</v>
      </c>
      <c r="E56" s="158" t="s">
        <v>9</v>
      </c>
      <c r="F56" s="160">
        <v>0</v>
      </c>
      <c r="G56" s="158">
        <v>20</v>
      </c>
      <c r="H56" s="158" t="s">
        <v>92</v>
      </c>
      <c r="I56" s="158" t="s">
        <v>128</v>
      </c>
      <c r="J56" s="153">
        <f t="shared" si="6"/>
        <v>0</v>
      </c>
      <c r="K56" s="153"/>
      <c r="L56" s="154">
        <v>86.87</v>
      </c>
      <c r="M56" s="119">
        <f t="shared" si="7"/>
        <v>0</v>
      </c>
      <c r="N56" s="165" t="s">
        <v>129</v>
      </c>
      <c r="O56" s="85"/>
      <c r="P56" s="132">
        <v>20</v>
      </c>
      <c r="Q56" s="132"/>
      <c r="R56" s="37">
        <f t="shared" si="8"/>
        <v>20</v>
      </c>
      <c r="S56" s="103">
        <f t="shared" si="9"/>
        <v>1737.4</v>
      </c>
    </row>
    <row r="57" spans="1:19" s="136" customFormat="1" ht="15">
      <c r="A57" s="8">
        <v>3</v>
      </c>
      <c r="B57" s="19">
        <v>254858368</v>
      </c>
      <c r="C57" s="163" t="s">
        <v>135</v>
      </c>
      <c r="D57" s="158" t="s">
        <v>79</v>
      </c>
      <c r="E57" s="158" t="s">
        <v>9</v>
      </c>
      <c r="F57" s="160">
        <v>0</v>
      </c>
      <c r="G57" s="158">
        <v>6</v>
      </c>
      <c r="H57" s="158" t="s">
        <v>92</v>
      </c>
      <c r="I57" s="158" t="s">
        <v>128</v>
      </c>
      <c r="J57" s="153">
        <f t="shared" si="6"/>
        <v>0</v>
      </c>
      <c r="K57" s="153"/>
      <c r="L57" s="154">
        <v>349.92</v>
      </c>
      <c r="M57" s="119">
        <f t="shared" si="7"/>
        <v>0</v>
      </c>
      <c r="N57" s="165" t="s">
        <v>129</v>
      </c>
      <c r="O57" s="85"/>
      <c r="P57" s="132">
        <v>6</v>
      </c>
      <c r="Q57" s="132"/>
      <c r="R57" s="37">
        <f t="shared" si="8"/>
        <v>6</v>
      </c>
      <c r="S57" s="103">
        <f t="shared" si="9"/>
        <v>2099.52</v>
      </c>
    </row>
    <row r="58" spans="1:19" s="136" customFormat="1" ht="15">
      <c r="A58" s="8">
        <v>4</v>
      </c>
      <c r="B58" s="19">
        <v>3683105630</v>
      </c>
      <c r="C58" s="163" t="s">
        <v>136</v>
      </c>
      <c r="D58" s="158" t="s">
        <v>127</v>
      </c>
      <c r="E58" s="158" t="s">
        <v>9</v>
      </c>
      <c r="F58" s="160">
        <v>0</v>
      </c>
      <c r="G58" s="158">
        <v>1</v>
      </c>
      <c r="H58" s="158" t="s">
        <v>92</v>
      </c>
      <c r="I58" s="158" t="s">
        <v>128</v>
      </c>
      <c r="J58" s="153">
        <f t="shared" si="6"/>
        <v>0</v>
      </c>
      <c r="K58" s="153"/>
      <c r="L58" s="154">
        <v>78.99</v>
      </c>
      <c r="M58" s="119">
        <f t="shared" si="7"/>
        <v>0</v>
      </c>
      <c r="N58" s="165" t="s">
        <v>129</v>
      </c>
      <c r="O58" s="85"/>
      <c r="P58" s="132">
        <v>1</v>
      </c>
      <c r="Q58" s="132"/>
      <c r="R58" s="37">
        <f t="shared" si="8"/>
        <v>1</v>
      </c>
      <c r="S58" s="103">
        <f t="shared" si="9"/>
        <v>78.99</v>
      </c>
    </row>
    <row r="59" spans="1:19" s="136" customFormat="1" ht="15">
      <c r="A59" s="8">
        <v>5</v>
      </c>
      <c r="B59" s="19">
        <v>2691108533</v>
      </c>
      <c r="C59" s="163" t="s">
        <v>137</v>
      </c>
      <c r="D59" s="158" t="s">
        <v>110</v>
      </c>
      <c r="E59" s="158" t="s">
        <v>9</v>
      </c>
      <c r="F59" s="160">
        <v>0</v>
      </c>
      <c r="G59" s="158">
        <v>5</v>
      </c>
      <c r="H59" s="158" t="s">
        <v>92</v>
      </c>
      <c r="I59" s="158" t="s">
        <v>128</v>
      </c>
      <c r="J59" s="153">
        <f t="shared" si="6"/>
        <v>0</v>
      </c>
      <c r="K59" s="153"/>
      <c r="L59" s="154">
        <v>209.97</v>
      </c>
      <c r="M59" s="119">
        <f t="shared" si="7"/>
        <v>0</v>
      </c>
      <c r="N59" s="165" t="s">
        <v>129</v>
      </c>
      <c r="O59" s="85"/>
      <c r="P59" s="132">
        <v>5</v>
      </c>
      <c r="Q59" s="132"/>
      <c r="R59" s="37">
        <f t="shared" si="8"/>
        <v>5</v>
      </c>
      <c r="S59" s="103">
        <f t="shared" si="9"/>
        <v>1049.85</v>
      </c>
    </row>
    <row r="60" spans="1:19" s="136" customFormat="1" ht="15">
      <c r="A60" s="8">
        <v>6</v>
      </c>
      <c r="B60" s="19">
        <v>230157</v>
      </c>
      <c r="C60" s="163" t="s">
        <v>138</v>
      </c>
      <c r="D60" s="158" t="s">
        <v>33</v>
      </c>
      <c r="E60" s="158" t="s">
        <v>9</v>
      </c>
      <c r="F60" s="160">
        <v>0</v>
      </c>
      <c r="G60" s="158">
        <v>10</v>
      </c>
      <c r="H60" s="158" t="s">
        <v>92</v>
      </c>
      <c r="I60" s="158" t="s">
        <v>128</v>
      </c>
      <c r="J60" s="153">
        <f t="shared" si="6"/>
        <v>0</v>
      </c>
      <c r="K60" s="153"/>
      <c r="L60" s="154">
        <v>57.13</v>
      </c>
      <c r="M60" s="119">
        <f t="shared" si="7"/>
        <v>0</v>
      </c>
      <c r="N60" s="165" t="s">
        <v>129</v>
      </c>
      <c r="O60" s="85"/>
      <c r="P60" s="132">
        <v>10</v>
      </c>
      <c r="Q60" s="132"/>
      <c r="R60" s="37">
        <f t="shared" si="8"/>
        <v>10</v>
      </c>
      <c r="S60" s="103">
        <f t="shared" si="9"/>
        <v>571.3000000000001</v>
      </c>
    </row>
    <row r="61" spans="1:19" s="136" customFormat="1" ht="15">
      <c r="A61" s="8">
        <v>7</v>
      </c>
      <c r="B61" s="19">
        <v>277217151</v>
      </c>
      <c r="C61" s="163" t="s">
        <v>139</v>
      </c>
      <c r="D61" s="158" t="s">
        <v>110</v>
      </c>
      <c r="E61" s="158" t="s">
        <v>9</v>
      </c>
      <c r="F61" s="160">
        <v>0</v>
      </c>
      <c r="G61" s="158">
        <v>10</v>
      </c>
      <c r="H61" s="158" t="s">
        <v>92</v>
      </c>
      <c r="I61" s="158" t="s">
        <v>128</v>
      </c>
      <c r="J61" s="153">
        <f t="shared" si="6"/>
        <v>0</v>
      </c>
      <c r="K61" s="153"/>
      <c r="L61" s="154">
        <v>32.54</v>
      </c>
      <c r="M61" s="119">
        <f t="shared" si="7"/>
        <v>0</v>
      </c>
      <c r="N61" s="165" t="s">
        <v>129</v>
      </c>
      <c r="O61" s="85"/>
      <c r="P61" s="132">
        <v>10</v>
      </c>
      <c r="Q61" s="132"/>
      <c r="R61" s="37">
        <f t="shared" si="8"/>
        <v>10</v>
      </c>
      <c r="S61" s="103">
        <f t="shared" si="9"/>
        <v>325.4</v>
      </c>
    </row>
    <row r="62" spans="1:19" s="136" customFormat="1" ht="15">
      <c r="A62" s="8">
        <v>8</v>
      </c>
      <c r="B62" s="19">
        <v>130093</v>
      </c>
      <c r="C62" s="163" t="s">
        <v>140</v>
      </c>
      <c r="D62" s="158" t="s">
        <v>110</v>
      </c>
      <c r="E62" s="158" t="s">
        <v>9</v>
      </c>
      <c r="F62" s="160">
        <v>0</v>
      </c>
      <c r="G62" s="158">
        <v>200</v>
      </c>
      <c r="H62" s="158" t="s">
        <v>92</v>
      </c>
      <c r="I62" s="158" t="s">
        <v>128</v>
      </c>
      <c r="J62" s="153">
        <f t="shared" si="6"/>
        <v>0</v>
      </c>
      <c r="K62" s="153"/>
      <c r="L62" s="154">
        <v>0.56</v>
      </c>
      <c r="M62" s="119">
        <f t="shared" si="7"/>
        <v>0</v>
      </c>
      <c r="N62" s="165" t="s">
        <v>129</v>
      </c>
      <c r="O62" s="85"/>
      <c r="P62" s="132">
        <v>200</v>
      </c>
      <c r="Q62" s="132"/>
      <c r="R62" s="37">
        <f t="shared" si="8"/>
        <v>200</v>
      </c>
      <c r="S62" s="103">
        <f t="shared" si="9"/>
        <v>112.00000000000001</v>
      </c>
    </row>
    <row r="63" spans="1:19" s="136" customFormat="1" ht="15">
      <c r="A63" s="8">
        <v>9</v>
      </c>
      <c r="B63" s="19">
        <v>279276322</v>
      </c>
      <c r="C63" s="163" t="s">
        <v>141</v>
      </c>
      <c r="D63" s="158" t="s">
        <v>110</v>
      </c>
      <c r="E63" s="158" t="s">
        <v>9</v>
      </c>
      <c r="F63" s="160">
        <v>0</v>
      </c>
      <c r="G63" s="158">
        <v>6</v>
      </c>
      <c r="H63" s="158" t="s">
        <v>92</v>
      </c>
      <c r="I63" s="158" t="s">
        <v>128</v>
      </c>
      <c r="J63" s="153">
        <f t="shared" si="6"/>
        <v>0</v>
      </c>
      <c r="K63" s="153"/>
      <c r="L63" s="154">
        <v>107.47</v>
      </c>
      <c r="M63" s="119">
        <f t="shared" si="7"/>
        <v>0</v>
      </c>
      <c r="N63" s="165" t="s">
        <v>129</v>
      </c>
      <c r="O63" s="85"/>
      <c r="P63" s="132">
        <v>6</v>
      </c>
      <c r="Q63" s="132"/>
      <c r="R63" s="37">
        <f t="shared" si="8"/>
        <v>6</v>
      </c>
      <c r="S63" s="103">
        <f t="shared" si="9"/>
        <v>644.8199999999999</v>
      </c>
    </row>
    <row r="64" spans="1:19" s="136" customFormat="1" ht="15">
      <c r="A64" s="8">
        <v>10</v>
      </c>
      <c r="B64" s="19">
        <v>2987115671</v>
      </c>
      <c r="C64" s="163" t="s">
        <v>142</v>
      </c>
      <c r="D64" s="158" t="s">
        <v>110</v>
      </c>
      <c r="E64" s="158" t="s">
        <v>9</v>
      </c>
      <c r="F64" s="160">
        <v>0</v>
      </c>
      <c r="G64" s="158">
        <v>5</v>
      </c>
      <c r="H64" s="158" t="s">
        <v>92</v>
      </c>
      <c r="I64" s="158" t="s">
        <v>128</v>
      </c>
      <c r="J64" s="153">
        <f t="shared" si="6"/>
        <v>0</v>
      </c>
      <c r="K64" s="153"/>
      <c r="L64" s="154">
        <v>118.08</v>
      </c>
      <c r="M64" s="119">
        <f t="shared" si="7"/>
        <v>0</v>
      </c>
      <c r="N64" s="165" t="s">
        <v>129</v>
      </c>
      <c r="O64" s="85"/>
      <c r="P64" s="132">
        <v>5</v>
      </c>
      <c r="Q64" s="132"/>
      <c r="R64" s="37">
        <f t="shared" si="8"/>
        <v>5</v>
      </c>
      <c r="S64" s="103">
        <f t="shared" si="9"/>
        <v>590.4</v>
      </c>
    </row>
    <row r="65" spans="1:19" s="136" customFormat="1" ht="15">
      <c r="A65" s="8">
        <v>11</v>
      </c>
      <c r="B65" s="19">
        <v>401109</v>
      </c>
      <c r="C65" s="163" t="s">
        <v>143</v>
      </c>
      <c r="D65" s="158" t="s">
        <v>110</v>
      </c>
      <c r="E65" s="158" t="s">
        <v>9</v>
      </c>
      <c r="F65" s="160">
        <v>0</v>
      </c>
      <c r="G65" s="158">
        <v>17</v>
      </c>
      <c r="H65" s="158" t="s">
        <v>92</v>
      </c>
      <c r="I65" s="158" t="s">
        <v>128</v>
      </c>
      <c r="J65" s="153">
        <f t="shared" si="6"/>
        <v>0</v>
      </c>
      <c r="K65" s="153"/>
      <c r="L65" s="154">
        <v>255.42</v>
      </c>
      <c r="M65" s="119">
        <f t="shared" si="7"/>
        <v>0</v>
      </c>
      <c r="N65" s="165" t="s">
        <v>129</v>
      </c>
      <c r="O65" s="85"/>
      <c r="P65" s="132">
        <v>17</v>
      </c>
      <c r="Q65" s="132"/>
      <c r="R65" s="37">
        <f t="shared" si="8"/>
        <v>17</v>
      </c>
      <c r="S65" s="103">
        <f t="shared" si="9"/>
        <v>4342.139999999999</v>
      </c>
    </row>
    <row r="66" spans="1:19" s="136" customFormat="1" ht="15">
      <c r="A66" s="8">
        <v>12</v>
      </c>
      <c r="B66" s="19">
        <v>89785452</v>
      </c>
      <c r="C66" s="163" t="s">
        <v>144</v>
      </c>
      <c r="D66" s="158" t="s">
        <v>110</v>
      </c>
      <c r="E66" s="158" t="s">
        <v>9</v>
      </c>
      <c r="F66" s="160">
        <v>0</v>
      </c>
      <c r="G66" s="158">
        <v>5</v>
      </c>
      <c r="H66" s="158" t="s">
        <v>92</v>
      </c>
      <c r="I66" s="158" t="s">
        <v>128</v>
      </c>
      <c r="J66" s="153">
        <f t="shared" si="6"/>
        <v>0</v>
      </c>
      <c r="K66" s="153"/>
      <c r="L66" s="154">
        <v>192.05</v>
      </c>
      <c r="M66" s="119">
        <f t="shared" si="7"/>
        <v>0</v>
      </c>
      <c r="N66" s="165" t="s">
        <v>129</v>
      </c>
      <c r="O66" s="85"/>
      <c r="P66" s="132">
        <v>5</v>
      </c>
      <c r="Q66" s="132"/>
      <c r="R66" s="37">
        <f t="shared" si="8"/>
        <v>5</v>
      </c>
      <c r="S66" s="103">
        <f t="shared" si="9"/>
        <v>960.25</v>
      </c>
    </row>
    <row r="67" spans="1:19" s="136" customFormat="1" ht="15">
      <c r="A67" s="8">
        <v>13</v>
      </c>
      <c r="B67" s="19">
        <v>414993</v>
      </c>
      <c r="C67" s="163" t="s">
        <v>145</v>
      </c>
      <c r="D67" s="158" t="s">
        <v>110</v>
      </c>
      <c r="E67" s="158" t="s">
        <v>9</v>
      </c>
      <c r="F67" s="160">
        <v>0</v>
      </c>
      <c r="G67" s="158">
        <v>15</v>
      </c>
      <c r="H67" s="158" t="s">
        <v>92</v>
      </c>
      <c r="I67" s="158" t="s">
        <v>128</v>
      </c>
      <c r="J67" s="153">
        <f t="shared" si="6"/>
        <v>0</v>
      </c>
      <c r="K67" s="153"/>
      <c r="L67" s="154">
        <v>63.17</v>
      </c>
      <c r="M67" s="119">
        <f t="shared" si="7"/>
        <v>0</v>
      </c>
      <c r="N67" s="165" t="s">
        <v>129</v>
      </c>
      <c r="O67" s="85"/>
      <c r="P67" s="132">
        <v>15</v>
      </c>
      <c r="Q67" s="132"/>
      <c r="R67" s="37">
        <f t="shared" si="8"/>
        <v>15</v>
      </c>
      <c r="S67" s="103">
        <f t="shared" si="9"/>
        <v>947.5500000000001</v>
      </c>
    </row>
    <row r="68" spans="1:19" s="136" customFormat="1" ht="15">
      <c r="A68" s="8">
        <v>14</v>
      </c>
      <c r="B68" s="19">
        <v>366047590</v>
      </c>
      <c r="C68" s="163" t="s">
        <v>146</v>
      </c>
      <c r="D68" s="158" t="s">
        <v>110</v>
      </c>
      <c r="E68" s="158" t="s">
        <v>9</v>
      </c>
      <c r="F68" s="160">
        <v>0</v>
      </c>
      <c r="G68" s="158">
        <v>10</v>
      </c>
      <c r="H68" s="158" t="s">
        <v>92</v>
      </c>
      <c r="I68" s="158" t="s">
        <v>128</v>
      </c>
      <c r="J68" s="153">
        <f t="shared" si="6"/>
        <v>0</v>
      </c>
      <c r="K68" s="153"/>
      <c r="L68" s="154">
        <v>29</v>
      </c>
      <c r="M68" s="119">
        <f t="shared" si="7"/>
        <v>0</v>
      </c>
      <c r="N68" s="165" t="s">
        <v>129</v>
      </c>
      <c r="O68" s="85"/>
      <c r="P68" s="132">
        <v>10</v>
      </c>
      <c r="Q68" s="132"/>
      <c r="R68" s="37">
        <f t="shared" si="8"/>
        <v>10</v>
      </c>
      <c r="S68" s="103">
        <f t="shared" si="9"/>
        <v>290</v>
      </c>
    </row>
    <row r="69" spans="1:19" s="136" customFormat="1" ht="15">
      <c r="A69" s="8">
        <v>15</v>
      </c>
      <c r="B69" s="19">
        <v>30932822</v>
      </c>
      <c r="C69" s="163" t="s">
        <v>147</v>
      </c>
      <c r="D69" s="158" t="s">
        <v>110</v>
      </c>
      <c r="E69" s="158" t="s">
        <v>9</v>
      </c>
      <c r="F69" s="160">
        <v>0</v>
      </c>
      <c r="G69" s="158">
        <v>20</v>
      </c>
      <c r="H69" s="158" t="s">
        <v>92</v>
      </c>
      <c r="I69" s="158" t="s">
        <v>128</v>
      </c>
      <c r="J69" s="153">
        <f t="shared" si="6"/>
        <v>0</v>
      </c>
      <c r="K69" s="153"/>
      <c r="L69" s="154">
        <v>10.18</v>
      </c>
      <c r="M69" s="119">
        <f t="shared" si="7"/>
        <v>0</v>
      </c>
      <c r="N69" s="165" t="s">
        <v>129</v>
      </c>
      <c r="O69" s="85"/>
      <c r="P69" s="132">
        <v>20</v>
      </c>
      <c r="Q69" s="132"/>
      <c r="R69" s="37">
        <f t="shared" si="8"/>
        <v>20</v>
      </c>
      <c r="S69" s="103">
        <f t="shared" si="9"/>
        <v>203.6</v>
      </c>
    </row>
    <row r="70" spans="1:19" s="136" customFormat="1" ht="15">
      <c r="A70" s="8">
        <v>16</v>
      </c>
      <c r="B70" s="19">
        <v>200973</v>
      </c>
      <c r="C70" s="163" t="s">
        <v>148</v>
      </c>
      <c r="D70" s="158" t="s">
        <v>110</v>
      </c>
      <c r="E70" s="158" t="s">
        <v>9</v>
      </c>
      <c r="F70" s="160">
        <v>0</v>
      </c>
      <c r="G70" s="158">
        <v>25</v>
      </c>
      <c r="H70" s="158" t="s">
        <v>92</v>
      </c>
      <c r="I70" s="158" t="s">
        <v>128</v>
      </c>
      <c r="J70" s="153">
        <f t="shared" si="6"/>
        <v>0</v>
      </c>
      <c r="K70" s="153"/>
      <c r="L70" s="154">
        <v>65.14</v>
      </c>
      <c r="M70" s="119">
        <f t="shared" si="7"/>
        <v>0</v>
      </c>
      <c r="N70" s="165" t="s">
        <v>160</v>
      </c>
      <c r="O70" s="85"/>
      <c r="P70" s="132">
        <v>25</v>
      </c>
      <c r="Q70" s="132"/>
      <c r="R70" s="37">
        <f t="shared" si="8"/>
        <v>25</v>
      </c>
      <c r="S70" s="103">
        <f t="shared" si="9"/>
        <v>1628.5</v>
      </c>
    </row>
    <row r="71" spans="1:19" s="136" customFormat="1" ht="15">
      <c r="A71" s="8">
        <v>17</v>
      </c>
      <c r="B71" s="19">
        <v>309077915</v>
      </c>
      <c r="C71" s="163" t="s">
        <v>149</v>
      </c>
      <c r="D71" s="158" t="s">
        <v>110</v>
      </c>
      <c r="E71" s="158" t="s">
        <v>9</v>
      </c>
      <c r="F71" s="160">
        <v>0</v>
      </c>
      <c r="G71" s="158">
        <v>10</v>
      </c>
      <c r="H71" s="158" t="s">
        <v>92</v>
      </c>
      <c r="I71" s="158" t="s">
        <v>128</v>
      </c>
      <c r="J71" s="153">
        <f t="shared" si="6"/>
        <v>0</v>
      </c>
      <c r="K71" s="153"/>
      <c r="L71" s="154">
        <v>142.21</v>
      </c>
      <c r="M71" s="119">
        <f t="shared" si="7"/>
        <v>0</v>
      </c>
      <c r="N71" s="165" t="s">
        <v>129</v>
      </c>
      <c r="O71" s="85"/>
      <c r="P71" s="132">
        <v>10</v>
      </c>
      <c r="Q71" s="132"/>
      <c r="R71" s="37">
        <f t="shared" si="8"/>
        <v>10</v>
      </c>
      <c r="S71" s="103">
        <f t="shared" si="9"/>
        <v>1422.1000000000001</v>
      </c>
    </row>
    <row r="72" spans="1:19" s="136" customFormat="1" ht="15">
      <c r="A72" s="8">
        <v>18</v>
      </c>
      <c r="B72" s="19">
        <v>220955</v>
      </c>
      <c r="C72" s="163" t="s">
        <v>150</v>
      </c>
      <c r="D72" s="158" t="s">
        <v>110</v>
      </c>
      <c r="E72" s="158" t="s">
        <v>9</v>
      </c>
      <c r="F72" s="160">
        <v>0</v>
      </c>
      <c r="G72" s="158">
        <v>20</v>
      </c>
      <c r="H72" s="158" t="s">
        <v>92</v>
      </c>
      <c r="I72" s="158" t="s">
        <v>128</v>
      </c>
      <c r="J72" s="153">
        <f t="shared" si="6"/>
        <v>0</v>
      </c>
      <c r="K72" s="153"/>
      <c r="L72" s="154">
        <v>2.94</v>
      </c>
      <c r="M72" s="119">
        <f t="shared" si="7"/>
        <v>0</v>
      </c>
      <c r="N72" s="165" t="s">
        <v>129</v>
      </c>
      <c r="O72" s="85"/>
      <c r="P72" s="132">
        <v>20</v>
      </c>
      <c r="Q72" s="132"/>
      <c r="R72" s="37">
        <f t="shared" si="8"/>
        <v>20</v>
      </c>
      <c r="S72" s="103">
        <f t="shared" si="9"/>
        <v>58.8</v>
      </c>
    </row>
    <row r="73" spans="1:19" s="136" customFormat="1" ht="15">
      <c r="A73" s="8">
        <v>19</v>
      </c>
      <c r="B73" s="19">
        <v>220956</v>
      </c>
      <c r="C73" s="163" t="s">
        <v>151</v>
      </c>
      <c r="D73" s="158" t="s">
        <v>110</v>
      </c>
      <c r="E73" s="158" t="s">
        <v>9</v>
      </c>
      <c r="F73" s="160">
        <v>0</v>
      </c>
      <c r="G73" s="158">
        <v>20</v>
      </c>
      <c r="H73" s="158" t="s">
        <v>92</v>
      </c>
      <c r="I73" s="158" t="s">
        <v>128</v>
      </c>
      <c r="J73" s="153">
        <f t="shared" si="6"/>
        <v>0</v>
      </c>
      <c r="K73" s="153"/>
      <c r="L73" s="154">
        <v>2.94</v>
      </c>
      <c r="M73" s="119">
        <f t="shared" si="7"/>
        <v>0</v>
      </c>
      <c r="N73" s="165" t="s">
        <v>129</v>
      </c>
      <c r="O73" s="85"/>
      <c r="P73" s="132">
        <v>20</v>
      </c>
      <c r="Q73" s="132"/>
      <c r="R73" s="37">
        <f t="shared" si="8"/>
        <v>20</v>
      </c>
      <c r="S73" s="103">
        <f t="shared" si="9"/>
        <v>58.8</v>
      </c>
    </row>
    <row r="74" spans="1:19" s="136" customFormat="1" ht="15">
      <c r="A74" s="8">
        <v>20</v>
      </c>
      <c r="B74" s="19">
        <v>220958</v>
      </c>
      <c r="C74" s="163" t="s">
        <v>152</v>
      </c>
      <c r="D74" s="158" t="s">
        <v>110</v>
      </c>
      <c r="E74" s="158" t="s">
        <v>9</v>
      </c>
      <c r="F74" s="160">
        <v>0</v>
      </c>
      <c r="G74" s="158">
        <v>20</v>
      </c>
      <c r="H74" s="158" t="s">
        <v>92</v>
      </c>
      <c r="I74" s="158" t="s">
        <v>128</v>
      </c>
      <c r="J74" s="153">
        <f t="shared" si="6"/>
        <v>0</v>
      </c>
      <c r="K74" s="153"/>
      <c r="L74" s="154">
        <v>2.94</v>
      </c>
      <c r="M74" s="119">
        <f t="shared" si="7"/>
        <v>0</v>
      </c>
      <c r="N74" s="165" t="s">
        <v>129</v>
      </c>
      <c r="O74" s="85"/>
      <c r="P74" s="132">
        <v>20</v>
      </c>
      <c r="Q74" s="132"/>
      <c r="R74" s="37">
        <f t="shared" si="8"/>
        <v>20</v>
      </c>
      <c r="S74" s="103">
        <f t="shared" si="9"/>
        <v>58.8</v>
      </c>
    </row>
    <row r="75" spans="1:19" s="136" customFormat="1" ht="15">
      <c r="A75" s="8">
        <v>21</v>
      </c>
      <c r="B75" s="19">
        <v>3185112353</v>
      </c>
      <c r="C75" s="163" t="s">
        <v>153</v>
      </c>
      <c r="D75" s="158" t="s">
        <v>110</v>
      </c>
      <c r="E75" s="158" t="s">
        <v>9</v>
      </c>
      <c r="F75" s="160">
        <v>0</v>
      </c>
      <c r="G75" s="158">
        <v>1</v>
      </c>
      <c r="H75" s="158" t="s">
        <v>92</v>
      </c>
      <c r="I75" s="158" t="s">
        <v>128</v>
      </c>
      <c r="J75" s="153">
        <f t="shared" si="6"/>
        <v>0</v>
      </c>
      <c r="K75" s="153"/>
      <c r="L75" s="154">
        <v>33.78</v>
      </c>
      <c r="M75" s="119">
        <f t="shared" si="7"/>
        <v>0</v>
      </c>
      <c r="N75" s="165" t="s">
        <v>129</v>
      </c>
      <c r="O75" s="85"/>
      <c r="P75" s="132">
        <v>1</v>
      </c>
      <c r="Q75" s="132"/>
      <c r="R75" s="37">
        <f t="shared" si="8"/>
        <v>1</v>
      </c>
      <c r="S75" s="103">
        <f t="shared" si="9"/>
        <v>33.78</v>
      </c>
    </row>
    <row r="76" spans="1:19" s="136" customFormat="1" ht="15">
      <c r="A76" s="8">
        <v>22</v>
      </c>
      <c r="B76" s="19">
        <v>3185112354</v>
      </c>
      <c r="C76" s="163" t="s">
        <v>154</v>
      </c>
      <c r="D76" s="158" t="s">
        <v>110</v>
      </c>
      <c r="E76" s="158" t="s">
        <v>9</v>
      </c>
      <c r="F76" s="160">
        <v>0</v>
      </c>
      <c r="G76" s="158">
        <v>1</v>
      </c>
      <c r="H76" s="158" t="s">
        <v>92</v>
      </c>
      <c r="I76" s="158" t="s">
        <v>128</v>
      </c>
      <c r="J76" s="153">
        <f t="shared" si="6"/>
        <v>0</v>
      </c>
      <c r="K76" s="153"/>
      <c r="L76" s="154">
        <v>33.78</v>
      </c>
      <c r="M76" s="119">
        <f t="shared" si="7"/>
        <v>0</v>
      </c>
      <c r="N76" s="165" t="s">
        <v>129</v>
      </c>
      <c r="O76" s="85"/>
      <c r="P76" s="132">
        <v>1</v>
      </c>
      <c r="Q76" s="132"/>
      <c r="R76" s="37">
        <f t="shared" si="8"/>
        <v>1</v>
      </c>
      <c r="S76" s="103">
        <f t="shared" si="9"/>
        <v>33.78</v>
      </c>
    </row>
    <row r="77" spans="1:19" s="136" customFormat="1" ht="15">
      <c r="A77" s="8">
        <v>23</v>
      </c>
      <c r="B77" s="19">
        <v>318577558</v>
      </c>
      <c r="C77" s="163" t="s">
        <v>155</v>
      </c>
      <c r="D77" s="158" t="s">
        <v>110</v>
      </c>
      <c r="E77" s="158" t="s">
        <v>9</v>
      </c>
      <c r="F77" s="160">
        <v>0</v>
      </c>
      <c r="G77" s="158">
        <v>100</v>
      </c>
      <c r="H77" s="158" t="s">
        <v>92</v>
      </c>
      <c r="I77" s="158" t="s">
        <v>128</v>
      </c>
      <c r="J77" s="153">
        <f t="shared" si="6"/>
        <v>0</v>
      </c>
      <c r="K77" s="153"/>
      <c r="L77" s="154">
        <v>42.9</v>
      </c>
      <c r="M77" s="119">
        <f t="shared" si="7"/>
        <v>0</v>
      </c>
      <c r="N77" s="165" t="s">
        <v>129</v>
      </c>
      <c r="O77" s="85"/>
      <c r="P77" s="132">
        <v>100</v>
      </c>
      <c r="Q77" s="132"/>
      <c r="R77" s="37">
        <f t="shared" si="8"/>
        <v>100</v>
      </c>
      <c r="S77" s="103">
        <f t="shared" si="9"/>
        <v>4290</v>
      </c>
    </row>
    <row r="78" spans="1:19" s="136" customFormat="1" ht="15">
      <c r="A78" s="8">
        <v>24</v>
      </c>
      <c r="B78" s="19">
        <v>3274127661</v>
      </c>
      <c r="C78" s="163" t="s">
        <v>156</v>
      </c>
      <c r="D78" s="158" t="s">
        <v>110</v>
      </c>
      <c r="E78" s="158" t="s">
        <v>9</v>
      </c>
      <c r="F78" s="160">
        <v>0</v>
      </c>
      <c r="G78" s="158">
        <v>15</v>
      </c>
      <c r="H78" s="158" t="s">
        <v>92</v>
      </c>
      <c r="I78" s="158" t="s">
        <v>128</v>
      </c>
      <c r="J78" s="153">
        <f t="shared" si="6"/>
        <v>0</v>
      </c>
      <c r="K78" s="153"/>
      <c r="L78" s="154">
        <v>82.79</v>
      </c>
      <c r="M78" s="119">
        <f t="shared" si="7"/>
        <v>0</v>
      </c>
      <c r="N78" s="165" t="s">
        <v>129</v>
      </c>
      <c r="O78" s="85"/>
      <c r="P78" s="132">
        <v>15</v>
      </c>
      <c r="Q78" s="132"/>
      <c r="R78" s="37">
        <f t="shared" si="8"/>
        <v>15</v>
      </c>
      <c r="S78" s="103">
        <f t="shared" si="9"/>
        <v>1241.8500000000001</v>
      </c>
    </row>
    <row r="79" spans="1:19" s="136" customFormat="1" ht="15">
      <c r="A79" s="8">
        <v>25</v>
      </c>
      <c r="B79" s="19">
        <v>352161666</v>
      </c>
      <c r="C79" s="163" t="s">
        <v>157</v>
      </c>
      <c r="D79" s="158" t="s">
        <v>110</v>
      </c>
      <c r="E79" s="158" t="s">
        <v>9</v>
      </c>
      <c r="F79" s="160">
        <v>0</v>
      </c>
      <c r="G79" s="158">
        <v>1</v>
      </c>
      <c r="H79" s="158" t="s">
        <v>92</v>
      </c>
      <c r="I79" s="158" t="s">
        <v>159</v>
      </c>
      <c r="J79" s="153">
        <f t="shared" si="6"/>
        <v>0</v>
      </c>
      <c r="K79" s="153"/>
      <c r="L79" s="154">
        <v>1270.21</v>
      </c>
      <c r="M79" s="119">
        <f t="shared" si="7"/>
        <v>0</v>
      </c>
      <c r="N79" s="165" t="s">
        <v>129</v>
      </c>
      <c r="O79" s="85"/>
      <c r="P79" s="132">
        <v>1</v>
      </c>
      <c r="Q79" s="132"/>
      <c r="R79" s="37">
        <f t="shared" si="8"/>
        <v>1</v>
      </c>
      <c r="S79" s="103">
        <f t="shared" si="9"/>
        <v>1270.21</v>
      </c>
    </row>
    <row r="80" spans="1:19" s="136" customFormat="1" ht="15">
      <c r="A80" s="8">
        <v>26</v>
      </c>
      <c r="B80" s="19">
        <v>3222139205</v>
      </c>
      <c r="C80" s="163" t="s">
        <v>158</v>
      </c>
      <c r="D80" s="158" t="s">
        <v>110</v>
      </c>
      <c r="E80" s="158" t="s">
        <v>9</v>
      </c>
      <c r="F80" s="160">
        <v>0</v>
      </c>
      <c r="G80" s="158">
        <v>10</v>
      </c>
      <c r="H80" s="158" t="s">
        <v>92</v>
      </c>
      <c r="I80" s="158" t="s">
        <v>128</v>
      </c>
      <c r="J80" s="153">
        <f t="shared" si="6"/>
        <v>0</v>
      </c>
      <c r="K80" s="153"/>
      <c r="L80" s="154">
        <v>5.69</v>
      </c>
      <c r="M80" s="119">
        <f t="shared" si="7"/>
        <v>0</v>
      </c>
      <c r="N80" s="165" t="s">
        <v>129</v>
      </c>
      <c r="O80" s="85"/>
      <c r="P80" s="132">
        <v>10</v>
      </c>
      <c r="Q80" s="132"/>
      <c r="R80" s="37">
        <f t="shared" si="8"/>
        <v>10</v>
      </c>
      <c r="S80" s="103">
        <f t="shared" si="9"/>
        <v>56.900000000000006</v>
      </c>
    </row>
    <row r="81" spans="1:19" ht="15">
      <c r="A81" s="8">
        <v>27</v>
      </c>
      <c r="B81" s="145" t="s">
        <v>77</v>
      </c>
      <c r="C81" s="146" t="s">
        <v>80</v>
      </c>
      <c r="D81" s="2" t="s">
        <v>79</v>
      </c>
      <c r="E81" s="2" t="s">
        <v>9</v>
      </c>
      <c r="F81" s="147">
        <v>150</v>
      </c>
      <c r="G81" s="148"/>
      <c r="H81" s="148" t="s">
        <v>92</v>
      </c>
      <c r="I81" s="148"/>
      <c r="J81" s="149">
        <f>F81+G81-R81</f>
        <v>110</v>
      </c>
      <c r="K81" s="88">
        <v>150</v>
      </c>
      <c r="L81" s="65">
        <v>153.72</v>
      </c>
      <c r="M81" s="150">
        <f>J81*L81</f>
        <v>16909.2</v>
      </c>
      <c r="N81" s="84" t="s">
        <v>106</v>
      </c>
      <c r="O81" s="116">
        <v>30</v>
      </c>
      <c r="P81" s="131">
        <v>10</v>
      </c>
      <c r="Q81" s="151"/>
      <c r="R81" s="37">
        <f t="shared" si="8"/>
        <v>40</v>
      </c>
      <c r="S81" s="152">
        <f>R81*L81</f>
        <v>6148.8</v>
      </c>
    </row>
    <row r="82" spans="1:19" ht="15.75" thickBot="1">
      <c r="A82" s="8">
        <v>28</v>
      </c>
      <c r="B82" s="93" t="s">
        <v>78</v>
      </c>
      <c r="C82" s="94" t="s">
        <v>81</v>
      </c>
      <c r="D82" s="23" t="s">
        <v>79</v>
      </c>
      <c r="E82" s="23" t="s">
        <v>9</v>
      </c>
      <c r="F82" s="23">
        <v>35</v>
      </c>
      <c r="G82" s="23"/>
      <c r="H82" s="23" t="s">
        <v>92</v>
      </c>
      <c r="I82" s="23"/>
      <c r="J82" s="56">
        <f>F82+G82-R82</f>
        <v>35</v>
      </c>
      <c r="K82" s="23">
        <v>3</v>
      </c>
      <c r="L82" s="74">
        <v>195.89</v>
      </c>
      <c r="M82" s="70">
        <f>J82*L82</f>
        <v>6856.15</v>
      </c>
      <c r="N82" s="67" t="s">
        <v>107</v>
      </c>
      <c r="O82" s="25"/>
      <c r="P82" s="26"/>
      <c r="Q82" s="95"/>
      <c r="R82" s="37">
        <f t="shared" si="8"/>
        <v>0</v>
      </c>
      <c r="S82" s="106">
        <f>R82*L82</f>
        <v>0</v>
      </c>
    </row>
    <row r="83" spans="1:19" ht="15.75" thickBot="1">
      <c r="A83" s="244"/>
      <c r="B83" s="245"/>
      <c r="C83" s="63" t="s">
        <v>95</v>
      </c>
      <c r="D83" s="249" t="s">
        <v>36</v>
      </c>
      <c r="E83" s="250"/>
      <c r="F83" s="49">
        <f>SUM(F81:F82)</f>
        <v>185</v>
      </c>
      <c r="G83" s="49">
        <f>SUM(G81:G82)</f>
        <v>0</v>
      </c>
      <c r="H83" s="253"/>
      <c r="I83" s="254"/>
      <c r="J83" s="49">
        <f>SUM(J55:J82)</f>
        <v>145</v>
      </c>
      <c r="K83" s="49">
        <f>SUM(K55:K82)</f>
        <v>153</v>
      </c>
      <c r="L83" s="98" t="s">
        <v>69</v>
      </c>
      <c r="M83" s="68">
        <f>SUM(M81:M82)</f>
        <v>23765.35</v>
      </c>
      <c r="N83" s="112" t="s">
        <v>69</v>
      </c>
      <c r="O83" s="251" t="s">
        <v>90</v>
      </c>
      <c r="P83" s="257"/>
      <c r="Q83" s="252"/>
      <c r="R83" s="50">
        <f>SUM(R55:R82)</f>
        <v>599</v>
      </c>
      <c r="S83" s="62">
        <f>SUM(S55:S82)</f>
        <v>32356.01999999999</v>
      </c>
    </row>
    <row r="84" spans="1:19" ht="15">
      <c r="A84" s="1">
        <v>1</v>
      </c>
      <c r="B84" s="96" t="s">
        <v>69</v>
      </c>
      <c r="C84" s="97" t="s">
        <v>96</v>
      </c>
      <c r="D84" s="2" t="s">
        <v>94</v>
      </c>
      <c r="E84" s="2" t="s">
        <v>9</v>
      </c>
      <c r="F84" s="2">
        <v>0</v>
      </c>
      <c r="G84" s="2">
        <v>30</v>
      </c>
      <c r="H84" s="99" t="s">
        <v>93</v>
      </c>
      <c r="I84" s="2">
        <v>6307</v>
      </c>
      <c r="J84" s="56">
        <f aca="true" t="shared" si="10" ref="J84:J119">F84+G84-R84</f>
        <v>0</v>
      </c>
      <c r="K84" s="23">
        <v>0</v>
      </c>
      <c r="L84" s="74">
        <v>89.08</v>
      </c>
      <c r="M84" s="70">
        <f aca="true" t="shared" si="11" ref="M84:M119">J84*L84</f>
        <v>0</v>
      </c>
      <c r="N84" s="100" t="s">
        <v>104</v>
      </c>
      <c r="O84" s="116">
        <v>30</v>
      </c>
      <c r="P84" s="6"/>
      <c r="Q84" s="7"/>
      <c r="R84" s="37">
        <f t="shared" si="8"/>
        <v>30</v>
      </c>
      <c r="S84" s="103">
        <f aca="true" t="shared" si="12" ref="S84:S90">R84*L84</f>
        <v>2672.4</v>
      </c>
    </row>
    <row r="85" spans="1:19" ht="15">
      <c r="A85" s="1">
        <v>2</v>
      </c>
      <c r="B85" s="96" t="s">
        <v>69</v>
      </c>
      <c r="C85" s="97" t="s">
        <v>96</v>
      </c>
      <c r="D85" s="2" t="s">
        <v>94</v>
      </c>
      <c r="E85" s="2" t="s">
        <v>9</v>
      </c>
      <c r="F85" s="2">
        <v>0</v>
      </c>
      <c r="G85" s="2">
        <v>30</v>
      </c>
      <c r="H85" s="99" t="s">
        <v>93</v>
      </c>
      <c r="I85" s="2">
        <v>6307</v>
      </c>
      <c r="J85" s="56">
        <f t="shared" si="10"/>
        <v>0</v>
      </c>
      <c r="K85" s="23">
        <v>0</v>
      </c>
      <c r="L85" s="74">
        <v>89.08</v>
      </c>
      <c r="M85" s="70">
        <f>J85*L85</f>
        <v>0</v>
      </c>
      <c r="N85" s="66" t="s">
        <v>103</v>
      </c>
      <c r="O85" s="116">
        <v>30</v>
      </c>
      <c r="P85" s="6"/>
      <c r="Q85" s="7"/>
      <c r="R85" s="37">
        <f t="shared" si="8"/>
        <v>30</v>
      </c>
      <c r="S85" s="103">
        <f>R85*L85</f>
        <v>2672.4</v>
      </c>
    </row>
    <row r="86" spans="1:19" ht="15">
      <c r="A86" s="1"/>
      <c r="B86" s="96" t="s">
        <v>69</v>
      </c>
      <c r="C86" s="97" t="s">
        <v>96</v>
      </c>
      <c r="D86" s="2" t="s">
        <v>94</v>
      </c>
      <c r="E86" s="2" t="s">
        <v>9</v>
      </c>
      <c r="F86" s="2">
        <v>0</v>
      </c>
      <c r="G86" s="2">
        <v>2</v>
      </c>
      <c r="H86" s="99" t="s">
        <v>93</v>
      </c>
      <c r="I86" s="2">
        <v>6308</v>
      </c>
      <c r="J86" s="56">
        <f>F86+G86-R86</f>
        <v>0</v>
      </c>
      <c r="K86" s="23">
        <v>0</v>
      </c>
      <c r="L86" s="74">
        <v>89.08</v>
      </c>
      <c r="M86" s="70">
        <f>J86*L86</f>
        <v>0</v>
      </c>
      <c r="N86" s="66" t="s">
        <v>108</v>
      </c>
      <c r="O86" s="116">
        <v>2</v>
      </c>
      <c r="P86" s="6"/>
      <c r="Q86" s="7"/>
      <c r="R86" s="37">
        <f t="shared" si="8"/>
        <v>2</v>
      </c>
      <c r="S86" s="103">
        <f>R86*L86</f>
        <v>178.16</v>
      </c>
    </row>
    <row r="87" spans="1:19" ht="15">
      <c r="A87" s="1">
        <v>3</v>
      </c>
      <c r="B87" s="96" t="s">
        <v>69</v>
      </c>
      <c r="C87" s="97" t="s">
        <v>96</v>
      </c>
      <c r="D87" s="2" t="s">
        <v>94</v>
      </c>
      <c r="E87" s="2" t="s">
        <v>9</v>
      </c>
      <c r="F87" s="2">
        <v>0</v>
      </c>
      <c r="G87" s="2">
        <v>36</v>
      </c>
      <c r="H87" s="99" t="s">
        <v>93</v>
      </c>
      <c r="I87" s="2">
        <v>6307</v>
      </c>
      <c r="J87" s="56">
        <f t="shared" si="10"/>
        <v>0</v>
      </c>
      <c r="K87" s="23">
        <v>0</v>
      </c>
      <c r="L87" s="74">
        <v>89.08</v>
      </c>
      <c r="M87" s="70">
        <f>J87*L87</f>
        <v>0</v>
      </c>
      <c r="N87" s="66" t="s">
        <v>105</v>
      </c>
      <c r="O87" s="116">
        <v>36</v>
      </c>
      <c r="P87" s="6"/>
      <c r="Q87" s="7"/>
      <c r="R87" s="37">
        <f t="shared" si="8"/>
        <v>36</v>
      </c>
      <c r="S87" s="103">
        <f>R87*L87</f>
        <v>3206.88</v>
      </c>
    </row>
    <row r="88" spans="1:19" ht="15">
      <c r="A88" s="8">
        <v>4</v>
      </c>
      <c r="B88" s="91" t="s">
        <v>69</v>
      </c>
      <c r="C88" s="92" t="s">
        <v>97</v>
      </c>
      <c r="D88" s="9" t="s">
        <v>94</v>
      </c>
      <c r="E88" s="9" t="s">
        <v>9</v>
      </c>
      <c r="F88" s="9">
        <v>0</v>
      </c>
      <c r="G88" s="9">
        <v>336</v>
      </c>
      <c r="H88" s="99" t="s">
        <v>93</v>
      </c>
      <c r="I88" s="2">
        <v>6307</v>
      </c>
      <c r="J88" s="56">
        <f t="shared" si="10"/>
        <v>336</v>
      </c>
      <c r="K88" s="23">
        <v>0</v>
      </c>
      <c r="L88" s="74">
        <v>4.99</v>
      </c>
      <c r="M88" s="70">
        <f t="shared" si="11"/>
        <v>1676.64</v>
      </c>
      <c r="N88" s="66" t="s">
        <v>100</v>
      </c>
      <c r="O88" s="12"/>
      <c r="P88" s="13"/>
      <c r="Q88" s="14"/>
      <c r="R88" s="37">
        <f t="shared" si="8"/>
        <v>0</v>
      </c>
      <c r="S88" s="103">
        <f t="shared" si="12"/>
        <v>0</v>
      </c>
    </row>
    <row r="89" spans="1:19" ht="15">
      <c r="A89" s="8">
        <v>5</v>
      </c>
      <c r="B89" s="91" t="s">
        <v>69</v>
      </c>
      <c r="C89" s="92" t="s">
        <v>98</v>
      </c>
      <c r="D89" s="9" t="s">
        <v>94</v>
      </c>
      <c r="E89" s="9" t="s">
        <v>9</v>
      </c>
      <c r="F89" s="9">
        <v>0</v>
      </c>
      <c r="G89" s="9">
        <v>96</v>
      </c>
      <c r="H89" s="99" t="s">
        <v>93</v>
      </c>
      <c r="I89" s="2">
        <v>6307</v>
      </c>
      <c r="J89" s="56">
        <f t="shared" si="10"/>
        <v>96</v>
      </c>
      <c r="K89" s="23">
        <v>0</v>
      </c>
      <c r="L89" s="74">
        <v>4.99</v>
      </c>
      <c r="M89" s="70">
        <f t="shared" si="11"/>
        <v>479.04</v>
      </c>
      <c r="N89" s="66" t="s">
        <v>100</v>
      </c>
      <c r="O89" s="12"/>
      <c r="P89" s="13"/>
      <c r="Q89" s="14"/>
      <c r="R89" s="37">
        <f t="shared" si="8"/>
        <v>0</v>
      </c>
      <c r="S89" s="103">
        <f t="shared" si="12"/>
        <v>0</v>
      </c>
    </row>
    <row r="90" spans="1:19" ht="15.75" thickBot="1">
      <c r="A90" s="30">
        <v>6</v>
      </c>
      <c r="B90" s="93" t="s">
        <v>69</v>
      </c>
      <c r="C90" s="94" t="s">
        <v>99</v>
      </c>
      <c r="D90" s="23" t="s">
        <v>94</v>
      </c>
      <c r="E90" s="23" t="s">
        <v>9</v>
      </c>
      <c r="F90" s="23">
        <v>0</v>
      </c>
      <c r="G90" s="23">
        <v>6</v>
      </c>
      <c r="H90" s="101" t="s">
        <v>93</v>
      </c>
      <c r="I90" s="88">
        <v>6307</v>
      </c>
      <c r="J90" s="56">
        <f t="shared" si="10"/>
        <v>6</v>
      </c>
      <c r="K90" s="23">
        <v>0</v>
      </c>
      <c r="L90" s="74">
        <v>9.6</v>
      </c>
      <c r="M90" s="74">
        <f t="shared" si="11"/>
        <v>57.599999999999994</v>
      </c>
      <c r="N90" s="67" t="s">
        <v>100</v>
      </c>
      <c r="O90" s="25"/>
      <c r="P90" s="26"/>
      <c r="Q90" s="27"/>
      <c r="R90" s="37">
        <f t="shared" si="8"/>
        <v>0</v>
      </c>
      <c r="S90" s="104">
        <f t="shared" si="12"/>
        <v>0</v>
      </c>
    </row>
    <row r="91" spans="1:19" ht="15.75" thickBot="1">
      <c r="A91" s="244"/>
      <c r="B91" s="245"/>
      <c r="C91" s="63" t="s">
        <v>118</v>
      </c>
      <c r="D91" s="249" t="s">
        <v>36</v>
      </c>
      <c r="E91" s="250"/>
      <c r="F91" s="121">
        <f>SUM(F84:F90)</f>
        <v>0</v>
      </c>
      <c r="G91" s="49">
        <f>SUM(G84:G90)</f>
        <v>536</v>
      </c>
      <c r="H91" s="253"/>
      <c r="I91" s="254"/>
      <c r="J91" s="49">
        <f>SUM(J84:J90)</f>
        <v>438</v>
      </c>
      <c r="K91" s="49">
        <f>SUM(K84:K90)</f>
        <v>0</v>
      </c>
      <c r="L91" s="98" t="s">
        <v>69</v>
      </c>
      <c r="M91" s="68">
        <f>SUM(M84:M90)</f>
        <v>2213.28</v>
      </c>
      <c r="N91" s="98" t="s">
        <v>69</v>
      </c>
      <c r="O91" s="251" t="s">
        <v>4</v>
      </c>
      <c r="P91" s="257"/>
      <c r="Q91" s="252"/>
      <c r="R91" s="50">
        <f>SUM(R84:R90)</f>
        <v>98</v>
      </c>
      <c r="S91" s="62">
        <f>SUM(S84:S90)</f>
        <v>8729.84</v>
      </c>
    </row>
    <row r="92" spans="1:19" ht="15">
      <c r="A92" s="1">
        <v>1</v>
      </c>
      <c r="B92" s="96" t="s">
        <v>69</v>
      </c>
      <c r="C92" s="122" t="s">
        <v>109</v>
      </c>
      <c r="D92" s="2" t="s">
        <v>110</v>
      </c>
      <c r="E92" s="9" t="s">
        <v>9</v>
      </c>
      <c r="F92" s="2">
        <v>50</v>
      </c>
      <c r="G92" s="2"/>
      <c r="H92" s="99"/>
      <c r="I92" s="2"/>
      <c r="J92" s="56">
        <f t="shared" si="10"/>
        <v>50</v>
      </c>
      <c r="K92" s="2" t="s">
        <v>69</v>
      </c>
      <c r="L92" s="65"/>
      <c r="M92" s="70">
        <f t="shared" si="11"/>
        <v>0</v>
      </c>
      <c r="N92" s="86" t="s">
        <v>117</v>
      </c>
      <c r="O92" s="29"/>
      <c r="P92" s="6"/>
      <c r="Q92" s="6"/>
      <c r="R92" s="37">
        <f t="shared" si="8"/>
        <v>0</v>
      </c>
      <c r="S92" s="103">
        <f aca="true" t="shared" si="13" ref="S92:S119">R92*L92</f>
        <v>0</v>
      </c>
    </row>
    <row r="93" spans="1:19" ht="15">
      <c r="A93" s="8">
        <v>2</v>
      </c>
      <c r="B93" s="91" t="s">
        <v>69</v>
      </c>
      <c r="C93" s="122" t="s">
        <v>111</v>
      </c>
      <c r="D93" s="9" t="s">
        <v>110</v>
      </c>
      <c r="E93" s="9" t="s">
        <v>9</v>
      </c>
      <c r="F93" s="9">
        <v>17</v>
      </c>
      <c r="G93" s="9"/>
      <c r="H93" s="118"/>
      <c r="I93" s="9"/>
      <c r="J93" s="56">
        <f t="shared" si="10"/>
        <v>17</v>
      </c>
      <c r="K93" s="9" t="s">
        <v>69</v>
      </c>
      <c r="L93" s="119"/>
      <c r="M93" s="70">
        <f t="shared" si="11"/>
        <v>0</v>
      </c>
      <c r="N93" s="66" t="s">
        <v>117</v>
      </c>
      <c r="O93" s="12"/>
      <c r="P93" s="13"/>
      <c r="Q93" s="13"/>
      <c r="R93" s="37">
        <f t="shared" si="8"/>
        <v>0</v>
      </c>
      <c r="S93" s="103">
        <f t="shared" si="13"/>
        <v>0</v>
      </c>
    </row>
    <row r="94" spans="1:19" ht="15">
      <c r="A94" s="8">
        <v>3</v>
      </c>
      <c r="B94" s="91" t="s">
        <v>69</v>
      </c>
      <c r="C94" s="122" t="s">
        <v>112</v>
      </c>
      <c r="D94" s="9" t="s">
        <v>110</v>
      </c>
      <c r="E94" s="9" t="s">
        <v>9</v>
      </c>
      <c r="F94" s="9">
        <v>0</v>
      </c>
      <c r="G94" s="9"/>
      <c r="H94" s="118"/>
      <c r="I94" s="9"/>
      <c r="J94" s="56">
        <f t="shared" si="10"/>
        <v>0</v>
      </c>
      <c r="K94" s="9" t="s">
        <v>69</v>
      </c>
      <c r="L94" s="119"/>
      <c r="M94" s="70">
        <f t="shared" si="11"/>
        <v>0</v>
      </c>
      <c r="N94" s="66" t="s">
        <v>117</v>
      </c>
      <c r="O94" s="12"/>
      <c r="P94" s="13"/>
      <c r="Q94" s="13"/>
      <c r="R94" s="37">
        <f t="shared" si="8"/>
        <v>0</v>
      </c>
      <c r="S94" s="103">
        <f t="shared" si="13"/>
        <v>0</v>
      </c>
    </row>
    <row r="95" spans="1:19" ht="15">
      <c r="A95" s="8">
        <v>4</v>
      </c>
      <c r="B95" s="91" t="s">
        <v>69</v>
      </c>
      <c r="C95" s="122" t="s">
        <v>113</v>
      </c>
      <c r="D95" s="9" t="s">
        <v>110</v>
      </c>
      <c r="E95" s="9" t="s">
        <v>9</v>
      </c>
      <c r="F95" s="9">
        <v>9</v>
      </c>
      <c r="G95" s="9"/>
      <c r="H95" s="118"/>
      <c r="I95" s="9"/>
      <c r="J95" s="56">
        <f t="shared" si="10"/>
        <v>9</v>
      </c>
      <c r="K95" s="9" t="s">
        <v>69</v>
      </c>
      <c r="L95" s="119"/>
      <c r="M95" s="70">
        <f t="shared" si="11"/>
        <v>0</v>
      </c>
      <c r="N95" s="66" t="s">
        <v>117</v>
      </c>
      <c r="O95" s="12"/>
      <c r="P95" s="13"/>
      <c r="Q95" s="13"/>
      <c r="R95" s="37">
        <f t="shared" si="8"/>
        <v>0</v>
      </c>
      <c r="S95" s="103">
        <f t="shared" si="13"/>
        <v>0</v>
      </c>
    </row>
    <row r="96" spans="1:19" ht="15">
      <c r="A96" s="8">
        <v>5</v>
      </c>
      <c r="B96" s="91" t="s">
        <v>69</v>
      </c>
      <c r="C96" s="122" t="s">
        <v>114</v>
      </c>
      <c r="D96" s="9" t="s">
        <v>110</v>
      </c>
      <c r="E96" s="9" t="s">
        <v>9</v>
      </c>
      <c r="F96" s="9">
        <v>13</v>
      </c>
      <c r="G96" s="9"/>
      <c r="H96" s="118"/>
      <c r="I96" s="9"/>
      <c r="J96" s="56">
        <f t="shared" si="10"/>
        <v>13</v>
      </c>
      <c r="K96" s="9" t="s">
        <v>69</v>
      </c>
      <c r="L96" s="119"/>
      <c r="M96" s="70">
        <f t="shared" si="11"/>
        <v>0</v>
      </c>
      <c r="N96" s="66" t="s">
        <v>117</v>
      </c>
      <c r="O96" s="12"/>
      <c r="P96" s="13"/>
      <c r="Q96" s="13"/>
      <c r="R96" s="37">
        <f t="shared" si="8"/>
        <v>0</v>
      </c>
      <c r="S96" s="103">
        <f t="shared" si="13"/>
        <v>0</v>
      </c>
    </row>
    <row r="97" spans="1:19" ht="15">
      <c r="A97" s="8">
        <v>6</v>
      </c>
      <c r="B97" s="91" t="s">
        <v>69</v>
      </c>
      <c r="C97" s="122" t="s">
        <v>115</v>
      </c>
      <c r="D97" s="9" t="s">
        <v>110</v>
      </c>
      <c r="E97" s="9" t="s">
        <v>9</v>
      </c>
      <c r="F97" s="9">
        <v>6</v>
      </c>
      <c r="G97" s="9"/>
      <c r="H97" s="118"/>
      <c r="I97" s="9"/>
      <c r="J97" s="56">
        <f t="shared" si="10"/>
        <v>6</v>
      </c>
      <c r="K97" s="9" t="s">
        <v>69</v>
      </c>
      <c r="L97" s="119"/>
      <c r="M97" s="70">
        <f t="shared" si="11"/>
        <v>0</v>
      </c>
      <c r="N97" s="66" t="s">
        <v>117</v>
      </c>
      <c r="O97" s="12"/>
      <c r="P97" s="13"/>
      <c r="Q97" s="13"/>
      <c r="R97" s="37">
        <f t="shared" si="8"/>
        <v>0</v>
      </c>
      <c r="S97" s="103">
        <f t="shared" si="13"/>
        <v>0</v>
      </c>
    </row>
    <row r="98" spans="1:19" ht="15">
      <c r="A98" s="8">
        <v>7</v>
      </c>
      <c r="B98" s="91" t="s">
        <v>69</v>
      </c>
      <c r="C98" s="122" t="s">
        <v>116</v>
      </c>
      <c r="D98" s="9" t="s">
        <v>110</v>
      </c>
      <c r="E98" s="9" t="s">
        <v>9</v>
      </c>
      <c r="F98" s="9">
        <v>10</v>
      </c>
      <c r="G98" s="9"/>
      <c r="H98" s="118"/>
      <c r="I98" s="9"/>
      <c r="J98" s="56">
        <f t="shared" si="10"/>
        <v>10</v>
      </c>
      <c r="K98" s="9" t="s">
        <v>69</v>
      </c>
      <c r="L98" s="120">
        <v>881.36</v>
      </c>
      <c r="M98" s="70">
        <f t="shared" si="11"/>
        <v>8813.6</v>
      </c>
      <c r="N98" s="66" t="s">
        <v>117</v>
      </c>
      <c r="O98" s="12"/>
      <c r="P98" s="13"/>
      <c r="Q98" s="13"/>
      <c r="R98" s="37">
        <f t="shared" si="8"/>
        <v>0</v>
      </c>
      <c r="S98" s="103">
        <f t="shared" si="13"/>
        <v>0</v>
      </c>
    </row>
    <row r="99" spans="1:19" ht="15">
      <c r="A99" s="8">
        <v>8</v>
      </c>
      <c r="B99" s="91" t="s">
        <v>69</v>
      </c>
      <c r="C99" s="129" t="s">
        <v>119</v>
      </c>
      <c r="D99" s="9" t="s">
        <v>110</v>
      </c>
      <c r="E99" s="9" t="s">
        <v>9</v>
      </c>
      <c r="F99" s="9">
        <v>30</v>
      </c>
      <c r="G99" s="9"/>
      <c r="H99" s="118"/>
      <c r="I99" s="9"/>
      <c r="J99" s="56">
        <f t="shared" si="10"/>
        <v>28</v>
      </c>
      <c r="K99" s="9" t="s">
        <v>69</v>
      </c>
      <c r="L99" s="120">
        <v>163.22</v>
      </c>
      <c r="M99" s="70">
        <f t="shared" si="11"/>
        <v>4570.16</v>
      </c>
      <c r="N99" s="66"/>
      <c r="O99" s="85">
        <v>1</v>
      </c>
      <c r="P99" s="85">
        <v>1</v>
      </c>
      <c r="Q99" s="13"/>
      <c r="R99" s="37">
        <f t="shared" si="8"/>
        <v>2</v>
      </c>
      <c r="S99" s="103">
        <f t="shared" si="13"/>
        <v>326.44</v>
      </c>
    </row>
    <row r="100" spans="1:19" ht="15">
      <c r="A100" s="8">
        <v>9</v>
      </c>
      <c r="B100" s="91" t="s">
        <v>69</v>
      </c>
      <c r="C100" s="122" t="s">
        <v>120</v>
      </c>
      <c r="D100" s="9" t="s">
        <v>110</v>
      </c>
      <c r="E100" s="9" t="s">
        <v>9</v>
      </c>
      <c r="F100" s="9">
        <v>15</v>
      </c>
      <c r="G100" s="9"/>
      <c r="H100" s="118"/>
      <c r="I100" s="9"/>
      <c r="J100" s="56">
        <f t="shared" si="10"/>
        <v>11</v>
      </c>
      <c r="K100" s="9" t="s">
        <v>69</v>
      </c>
      <c r="L100" s="120">
        <v>165.68</v>
      </c>
      <c r="M100" s="70">
        <f t="shared" si="11"/>
        <v>1822.48</v>
      </c>
      <c r="N100" s="66"/>
      <c r="O100" s="85">
        <v>1</v>
      </c>
      <c r="P100" s="85">
        <v>3</v>
      </c>
      <c r="Q100" s="13"/>
      <c r="R100" s="37">
        <f t="shared" si="8"/>
        <v>4</v>
      </c>
      <c r="S100" s="103">
        <f t="shared" si="13"/>
        <v>662.72</v>
      </c>
    </row>
    <row r="101" spans="1:19" ht="15" customHeight="1">
      <c r="A101" s="8">
        <v>10</v>
      </c>
      <c r="B101" s="91" t="s">
        <v>69</v>
      </c>
      <c r="C101" s="130" t="s">
        <v>121</v>
      </c>
      <c r="D101" s="9" t="s">
        <v>110</v>
      </c>
      <c r="E101" s="9" t="s">
        <v>9</v>
      </c>
      <c r="F101" s="9">
        <v>200</v>
      </c>
      <c r="G101" s="9"/>
      <c r="H101" s="118"/>
      <c r="I101" s="9"/>
      <c r="J101" s="56">
        <f t="shared" si="10"/>
        <v>198</v>
      </c>
      <c r="K101" s="9" t="s">
        <v>69</v>
      </c>
      <c r="L101" s="120">
        <v>1.56</v>
      </c>
      <c r="M101" s="70">
        <f t="shared" si="11"/>
        <v>308.88</v>
      </c>
      <c r="N101" s="66" t="s">
        <v>117</v>
      </c>
      <c r="O101" s="85">
        <v>2</v>
      </c>
      <c r="P101" s="132"/>
      <c r="Q101" s="13"/>
      <c r="R101" s="37">
        <f t="shared" si="8"/>
        <v>2</v>
      </c>
      <c r="S101" s="103">
        <f t="shared" si="13"/>
        <v>3.12</v>
      </c>
    </row>
    <row r="102" spans="1:19" ht="15">
      <c r="A102" s="8">
        <v>11</v>
      </c>
      <c r="B102" s="91" t="s">
        <v>69</v>
      </c>
      <c r="C102" s="122" t="s">
        <v>122</v>
      </c>
      <c r="D102" s="9" t="s">
        <v>110</v>
      </c>
      <c r="E102" s="9" t="s">
        <v>9</v>
      </c>
      <c r="F102" s="9">
        <v>18</v>
      </c>
      <c r="G102" s="9"/>
      <c r="H102" s="118"/>
      <c r="I102" s="9"/>
      <c r="J102" s="56">
        <f t="shared" si="10"/>
        <v>16</v>
      </c>
      <c r="K102" s="9" t="s">
        <v>69</v>
      </c>
      <c r="L102" s="120">
        <v>280.51</v>
      </c>
      <c r="M102" s="70">
        <f t="shared" si="11"/>
        <v>4488.16</v>
      </c>
      <c r="N102" s="66"/>
      <c r="O102" s="12"/>
      <c r="P102" s="132">
        <v>2</v>
      </c>
      <c r="Q102" s="13"/>
      <c r="R102" s="37">
        <f t="shared" si="8"/>
        <v>2</v>
      </c>
      <c r="S102" s="103">
        <f t="shared" si="13"/>
        <v>561.02</v>
      </c>
    </row>
    <row r="103" spans="1:19" ht="15">
      <c r="A103" s="8">
        <v>12</v>
      </c>
      <c r="B103" s="91" t="s">
        <v>69</v>
      </c>
      <c r="C103" s="92" t="s">
        <v>123</v>
      </c>
      <c r="D103" s="9" t="s">
        <v>110</v>
      </c>
      <c r="E103" s="9" t="s">
        <v>9</v>
      </c>
      <c r="F103" s="9">
        <v>6</v>
      </c>
      <c r="G103" s="9"/>
      <c r="H103" s="118"/>
      <c r="I103" s="9"/>
      <c r="J103" s="56">
        <f>F103+G103-R103</f>
        <v>1</v>
      </c>
      <c r="K103" s="9" t="s">
        <v>69</v>
      </c>
      <c r="L103" s="120">
        <v>417.8</v>
      </c>
      <c r="M103" s="70">
        <f>J103*L103</f>
        <v>417.8</v>
      </c>
      <c r="N103" s="66"/>
      <c r="O103" s="12"/>
      <c r="P103" s="132">
        <v>5</v>
      </c>
      <c r="Q103" s="13"/>
      <c r="R103" s="37">
        <f t="shared" si="8"/>
        <v>5</v>
      </c>
      <c r="S103" s="103">
        <f t="shared" si="13"/>
        <v>2089</v>
      </c>
    </row>
    <row r="104" spans="1:19" ht="15">
      <c r="A104" s="8">
        <v>13</v>
      </c>
      <c r="B104" s="91" t="s">
        <v>69</v>
      </c>
      <c r="C104" s="122" t="s">
        <v>124</v>
      </c>
      <c r="D104" s="9" t="s">
        <v>110</v>
      </c>
      <c r="E104" s="9" t="s">
        <v>9</v>
      </c>
      <c r="F104" s="9">
        <v>29</v>
      </c>
      <c r="G104" s="9"/>
      <c r="H104" s="118"/>
      <c r="I104" s="9"/>
      <c r="J104" s="56">
        <f t="shared" si="10"/>
        <v>29</v>
      </c>
      <c r="K104" s="9" t="s">
        <v>69</v>
      </c>
      <c r="L104" s="120"/>
      <c r="M104" s="70">
        <f t="shared" si="11"/>
        <v>0</v>
      </c>
      <c r="N104" s="66"/>
      <c r="O104" s="12"/>
      <c r="P104" s="13"/>
      <c r="Q104" s="13"/>
      <c r="R104" s="37">
        <f t="shared" si="8"/>
        <v>0</v>
      </c>
      <c r="S104" s="103">
        <f t="shared" si="13"/>
        <v>0</v>
      </c>
    </row>
    <row r="105" spans="1:19" ht="15">
      <c r="A105" s="8">
        <v>14</v>
      </c>
      <c r="B105" s="91" t="s">
        <v>69</v>
      </c>
      <c r="C105" s="122" t="s">
        <v>125</v>
      </c>
      <c r="D105" s="9" t="s">
        <v>110</v>
      </c>
      <c r="E105" s="9" t="s">
        <v>9</v>
      </c>
      <c r="F105" s="9">
        <v>2</v>
      </c>
      <c r="G105" s="9"/>
      <c r="H105" s="118"/>
      <c r="I105" s="9"/>
      <c r="J105" s="56">
        <f t="shared" si="10"/>
        <v>2</v>
      </c>
      <c r="K105" s="9" t="s">
        <v>69</v>
      </c>
      <c r="L105" s="119"/>
      <c r="M105" s="70">
        <f t="shared" si="11"/>
        <v>0</v>
      </c>
      <c r="N105" s="66"/>
      <c r="O105" s="12"/>
      <c r="P105" s="13"/>
      <c r="Q105" s="13"/>
      <c r="R105" s="37">
        <f t="shared" si="8"/>
        <v>0</v>
      </c>
      <c r="S105" s="103">
        <f t="shared" si="13"/>
        <v>0</v>
      </c>
    </row>
    <row r="106" spans="1:19" ht="15">
      <c r="A106" s="8">
        <v>15</v>
      </c>
      <c r="B106" s="91" t="s">
        <v>69</v>
      </c>
      <c r="C106" s="92"/>
      <c r="D106" s="9"/>
      <c r="E106" s="9" t="s">
        <v>9</v>
      </c>
      <c r="F106" s="9"/>
      <c r="G106" s="9"/>
      <c r="H106" s="118"/>
      <c r="I106" s="9"/>
      <c r="J106" s="56">
        <f t="shared" si="10"/>
        <v>0</v>
      </c>
      <c r="K106" s="9">
        <v>0</v>
      </c>
      <c r="L106" s="119"/>
      <c r="M106" s="70">
        <f t="shared" si="11"/>
        <v>0</v>
      </c>
      <c r="N106" s="66"/>
      <c r="O106" s="12"/>
      <c r="P106" s="13"/>
      <c r="Q106" s="13"/>
      <c r="R106" s="37">
        <f t="shared" si="8"/>
        <v>0</v>
      </c>
      <c r="S106" s="103">
        <f t="shared" si="13"/>
        <v>0</v>
      </c>
    </row>
    <row r="107" spans="1:19" ht="15">
      <c r="A107" s="8">
        <v>16</v>
      </c>
      <c r="B107" s="91" t="s">
        <v>69</v>
      </c>
      <c r="C107" s="92"/>
      <c r="D107" s="9"/>
      <c r="E107" s="9" t="s">
        <v>9</v>
      </c>
      <c r="F107" s="9"/>
      <c r="G107" s="9"/>
      <c r="H107" s="118"/>
      <c r="I107" s="9"/>
      <c r="J107" s="56">
        <f t="shared" si="10"/>
        <v>0</v>
      </c>
      <c r="K107" s="9">
        <v>0</v>
      </c>
      <c r="L107" s="119"/>
      <c r="M107" s="70">
        <f t="shared" si="11"/>
        <v>0</v>
      </c>
      <c r="N107" s="66"/>
      <c r="O107" s="12"/>
      <c r="P107" s="13"/>
      <c r="Q107" s="13"/>
      <c r="R107" s="37">
        <f t="shared" si="8"/>
        <v>0</v>
      </c>
      <c r="S107" s="103">
        <f t="shared" si="13"/>
        <v>0</v>
      </c>
    </row>
    <row r="108" spans="1:19" ht="15">
      <c r="A108" s="8">
        <v>17</v>
      </c>
      <c r="B108" s="91" t="s">
        <v>69</v>
      </c>
      <c r="C108" s="92"/>
      <c r="D108" s="9"/>
      <c r="E108" s="9" t="s">
        <v>9</v>
      </c>
      <c r="F108" s="9"/>
      <c r="G108" s="9"/>
      <c r="H108" s="118"/>
      <c r="I108" s="9"/>
      <c r="J108" s="56">
        <f t="shared" si="10"/>
        <v>0</v>
      </c>
      <c r="K108" s="9">
        <v>0</v>
      </c>
      <c r="L108" s="119"/>
      <c r="M108" s="70">
        <f t="shared" si="11"/>
        <v>0</v>
      </c>
      <c r="N108" s="66"/>
      <c r="O108" s="12"/>
      <c r="P108" s="13"/>
      <c r="Q108" s="13"/>
      <c r="R108" s="37">
        <f t="shared" si="8"/>
        <v>0</v>
      </c>
      <c r="S108" s="103">
        <f t="shared" si="13"/>
        <v>0</v>
      </c>
    </row>
    <row r="109" spans="1:19" ht="15">
      <c r="A109" s="8">
        <v>18</v>
      </c>
      <c r="B109" s="91" t="s">
        <v>69</v>
      </c>
      <c r="C109" s="92"/>
      <c r="D109" s="9"/>
      <c r="E109" s="9" t="s">
        <v>9</v>
      </c>
      <c r="F109" s="9"/>
      <c r="G109" s="9"/>
      <c r="H109" s="118"/>
      <c r="I109" s="9"/>
      <c r="J109" s="56">
        <f t="shared" si="10"/>
        <v>0</v>
      </c>
      <c r="K109" s="9">
        <v>0</v>
      </c>
      <c r="L109" s="119"/>
      <c r="M109" s="70">
        <f t="shared" si="11"/>
        <v>0</v>
      </c>
      <c r="N109" s="66"/>
      <c r="O109" s="12"/>
      <c r="P109" s="13"/>
      <c r="Q109" s="13"/>
      <c r="R109" s="37">
        <f t="shared" si="8"/>
        <v>0</v>
      </c>
      <c r="S109" s="103">
        <f t="shared" si="13"/>
        <v>0</v>
      </c>
    </row>
    <row r="110" spans="1:19" ht="15">
      <c r="A110" s="8">
        <v>19</v>
      </c>
      <c r="B110" s="91" t="s">
        <v>69</v>
      </c>
      <c r="C110" s="92"/>
      <c r="D110" s="9"/>
      <c r="E110" s="9" t="s">
        <v>9</v>
      </c>
      <c r="F110" s="9"/>
      <c r="G110" s="9"/>
      <c r="H110" s="118"/>
      <c r="I110" s="9"/>
      <c r="J110" s="56">
        <f t="shared" si="10"/>
        <v>0</v>
      </c>
      <c r="K110" s="9">
        <v>0</v>
      </c>
      <c r="L110" s="119"/>
      <c r="M110" s="70">
        <f t="shared" si="11"/>
        <v>0</v>
      </c>
      <c r="N110" s="66"/>
      <c r="O110" s="12"/>
      <c r="P110" s="13"/>
      <c r="Q110" s="13"/>
      <c r="R110" s="37">
        <f t="shared" si="8"/>
        <v>0</v>
      </c>
      <c r="S110" s="103">
        <f t="shared" si="13"/>
        <v>0</v>
      </c>
    </row>
    <row r="111" spans="1:19" ht="15">
      <c r="A111" s="8">
        <v>20</v>
      </c>
      <c r="B111" s="91" t="s">
        <v>69</v>
      </c>
      <c r="C111" s="92"/>
      <c r="D111" s="9"/>
      <c r="E111" s="9" t="s">
        <v>9</v>
      </c>
      <c r="F111" s="9"/>
      <c r="G111" s="9"/>
      <c r="H111" s="118"/>
      <c r="I111" s="9"/>
      <c r="J111" s="56">
        <f t="shared" si="10"/>
        <v>0</v>
      </c>
      <c r="K111" s="9">
        <v>0</v>
      </c>
      <c r="L111" s="119"/>
      <c r="M111" s="70">
        <f t="shared" si="11"/>
        <v>0</v>
      </c>
      <c r="N111" s="66"/>
      <c r="O111" s="12"/>
      <c r="P111" s="13"/>
      <c r="Q111" s="13"/>
      <c r="R111" s="37">
        <f t="shared" si="8"/>
        <v>0</v>
      </c>
      <c r="S111" s="103">
        <f t="shared" si="13"/>
        <v>0</v>
      </c>
    </row>
    <row r="112" spans="1:19" ht="15">
      <c r="A112" s="8">
        <v>21</v>
      </c>
      <c r="B112" s="91" t="s">
        <v>69</v>
      </c>
      <c r="C112" s="92"/>
      <c r="D112" s="9"/>
      <c r="E112" s="9" t="s">
        <v>9</v>
      </c>
      <c r="F112" s="9"/>
      <c r="G112" s="9"/>
      <c r="H112" s="118"/>
      <c r="I112" s="9"/>
      <c r="J112" s="56">
        <f t="shared" si="10"/>
        <v>0</v>
      </c>
      <c r="K112" s="9">
        <v>0</v>
      </c>
      <c r="L112" s="119"/>
      <c r="M112" s="70">
        <f t="shared" si="11"/>
        <v>0</v>
      </c>
      <c r="N112" s="66"/>
      <c r="O112" s="12"/>
      <c r="P112" s="13"/>
      <c r="Q112" s="13"/>
      <c r="R112" s="37">
        <f t="shared" si="8"/>
        <v>0</v>
      </c>
      <c r="S112" s="103">
        <f t="shared" si="13"/>
        <v>0</v>
      </c>
    </row>
    <row r="113" spans="1:19" ht="15">
      <c r="A113" s="8">
        <v>22</v>
      </c>
      <c r="B113" s="91" t="s">
        <v>69</v>
      </c>
      <c r="C113" s="92"/>
      <c r="D113" s="9"/>
      <c r="E113" s="9" t="s">
        <v>9</v>
      </c>
      <c r="F113" s="9"/>
      <c r="G113" s="9"/>
      <c r="H113" s="118"/>
      <c r="I113" s="9"/>
      <c r="J113" s="56">
        <f t="shared" si="10"/>
        <v>0</v>
      </c>
      <c r="K113" s="9">
        <v>0</v>
      </c>
      <c r="L113" s="119"/>
      <c r="M113" s="70">
        <f t="shared" si="11"/>
        <v>0</v>
      </c>
      <c r="N113" s="66"/>
      <c r="O113" s="12"/>
      <c r="P113" s="13"/>
      <c r="Q113" s="13"/>
      <c r="R113" s="37">
        <f t="shared" si="8"/>
        <v>0</v>
      </c>
      <c r="S113" s="103">
        <f t="shared" si="13"/>
        <v>0</v>
      </c>
    </row>
    <row r="114" spans="1:19" ht="15">
      <c r="A114" s="8">
        <v>23</v>
      </c>
      <c r="B114" s="91" t="s">
        <v>69</v>
      </c>
      <c r="C114" s="92"/>
      <c r="D114" s="9"/>
      <c r="E114" s="9" t="s">
        <v>9</v>
      </c>
      <c r="F114" s="9"/>
      <c r="G114" s="9"/>
      <c r="H114" s="118"/>
      <c r="I114" s="9"/>
      <c r="J114" s="56">
        <f t="shared" si="10"/>
        <v>0</v>
      </c>
      <c r="K114" s="9">
        <v>0</v>
      </c>
      <c r="L114" s="119"/>
      <c r="M114" s="70">
        <f t="shared" si="11"/>
        <v>0</v>
      </c>
      <c r="N114" s="66"/>
      <c r="O114" s="12"/>
      <c r="P114" s="13"/>
      <c r="Q114" s="13"/>
      <c r="R114" s="37">
        <f t="shared" si="8"/>
        <v>0</v>
      </c>
      <c r="S114" s="103">
        <f t="shared" si="13"/>
        <v>0</v>
      </c>
    </row>
    <row r="115" spans="1:19" ht="15">
      <c r="A115" s="8">
        <v>24</v>
      </c>
      <c r="B115" s="91" t="s">
        <v>69</v>
      </c>
      <c r="C115" s="92"/>
      <c r="D115" s="9"/>
      <c r="E115" s="9" t="s">
        <v>9</v>
      </c>
      <c r="F115" s="9"/>
      <c r="G115" s="9"/>
      <c r="H115" s="118"/>
      <c r="I115" s="9"/>
      <c r="J115" s="56">
        <f t="shared" si="10"/>
        <v>0</v>
      </c>
      <c r="K115" s="9">
        <v>0</v>
      </c>
      <c r="L115" s="119"/>
      <c r="M115" s="70">
        <f t="shared" si="11"/>
        <v>0</v>
      </c>
      <c r="N115" s="66"/>
      <c r="O115" s="12"/>
      <c r="P115" s="13"/>
      <c r="Q115" s="13"/>
      <c r="R115" s="37">
        <f t="shared" si="8"/>
        <v>0</v>
      </c>
      <c r="S115" s="103">
        <f t="shared" si="13"/>
        <v>0</v>
      </c>
    </row>
    <row r="116" spans="1:19" ht="15">
      <c r="A116" s="8">
        <v>25</v>
      </c>
      <c r="B116" s="91" t="s">
        <v>69</v>
      </c>
      <c r="C116" s="92"/>
      <c r="D116" s="9"/>
      <c r="E116" s="9" t="s">
        <v>9</v>
      </c>
      <c r="F116" s="9"/>
      <c r="G116" s="9"/>
      <c r="H116" s="118"/>
      <c r="I116" s="9"/>
      <c r="J116" s="56">
        <f t="shared" si="10"/>
        <v>0</v>
      </c>
      <c r="K116" s="9">
        <v>0</v>
      </c>
      <c r="L116" s="119"/>
      <c r="M116" s="70">
        <f t="shared" si="11"/>
        <v>0</v>
      </c>
      <c r="N116" s="66"/>
      <c r="O116" s="12"/>
      <c r="P116" s="13"/>
      <c r="Q116" s="13"/>
      <c r="R116" s="37">
        <f t="shared" si="8"/>
        <v>0</v>
      </c>
      <c r="S116" s="103">
        <f t="shared" si="13"/>
        <v>0</v>
      </c>
    </row>
    <row r="117" spans="1:19" ht="15">
      <c r="A117" s="8">
        <v>26</v>
      </c>
      <c r="B117" s="91" t="s">
        <v>69</v>
      </c>
      <c r="C117" s="92"/>
      <c r="D117" s="9"/>
      <c r="E117" s="9" t="s">
        <v>9</v>
      </c>
      <c r="F117" s="9"/>
      <c r="G117" s="9"/>
      <c r="H117" s="118"/>
      <c r="I117" s="9"/>
      <c r="J117" s="56">
        <f t="shared" si="10"/>
        <v>0</v>
      </c>
      <c r="K117" s="9">
        <v>0</v>
      </c>
      <c r="L117" s="119"/>
      <c r="M117" s="70">
        <f t="shared" si="11"/>
        <v>0</v>
      </c>
      <c r="N117" s="66"/>
      <c r="O117" s="12"/>
      <c r="P117" s="13"/>
      <c r="Q117" s="13"/>
      <c r="R117" s="37">
        <f t="shared" si="8"/>
        <v>0</v>
      </c>
      <c r="S117" s="103">
        <f t="shared" si="13"/>
        <v>0</v>
      </c>
    </row>
    <row r="118" spans="1:19" ht="15">
      <c r="A118" s="8">
        <v>27</v>
      </c>
      <c r="B118" s="91" t="s">
        <v>69</v>
      </c>
      <c r="C118" s="92"/>
      <c r="D118" s="9"/>
      <c r="E118" s="9" t="s">
        <v>9</v>
      </c>
      <c r="F118" s="9"/>
      <c r="G118" s="9"/>
      <c r="H118" s="118"/>
      <c r="I118" s="9"/>
      <c r="J118" s="56">
        <f t="shared" si="10"/>
        <v>0</v>
      </c>
      <c r="K118" s="9">
        <v>0</v>
      </c>
      <c r="L118" s="119"/>
      <c r="M118" s="70">
        <f t="shared" si="11"/>
        <v>0</v>
      </c>
      <c r="N118" s="66"/>
      <c r="O118" s="12"/>
      <c r="P118" s="13"/>
      <c r="Q118" s="13"/>
      <c r="R118" s="37">
        <f t="shared" si="8"/>
        <v>0</v>
      </c>
      <c r="S118" s="103">
        <f t="shared" si="13"/>
        <v>0</v>
      </c>
    </row>
    <row r="119" spans="1:19" ht="15.75" thickBot="1">
      <c r="A119" s="30">
        <v>28</v>
      </c>
      <c r="B119" s="93" t="s">
        <v>69</v>
      </c>
      <c r="C119" s="94"/>
      <c r="D119" s="23"/>
      <c r="E119" s="23" t="s">
        <v>9</v>
      </c>
      <c r="F119" s="23"/>
      <c r="G119" s="23"/>
      <c r="H119" s="123"/>
      <c r="I119" s="23"/>
      <c r="J119" s="56">
        <f t="shared" si="10"/>
        <v>0</v>
      </c>
      <c r="K119" s="23">
        <v>0</v>
      </c>
      <c r="L119" s="74"/>
      <c r="M119" s="70">
        <f t="shared" si="11"/>
        <v>0</v>
      </c>
      <c r="N119" s="67"/>
      <c r="O119" s="25"/>
      <c r="P119" s="26"/>
      <c r="Q119" s="26"/>
      <c r="R119" s="37">
        <f>O119+P119+Q119</f>
        <v>0</v>
      </c>
      <c r="S119" s="104">
        <f t="shared" si="13"/>
        <v>0</v>
      </c>
    </row>
    <row r="120" spans="1:19" ht="15.75" thickBot="1">
      <c r="A120" s="244"/>
      <c r="B120" s="245"/>
      <c r="C120" s="113"/>
      <c r="D120" s="251" t="s">
        <v>36</v>
      </c>
      <c r="E120" s="252"/>
      <c r="F120" s="115">
        <f>SUM(F92:F119)</f>
        <v>405</v>
      </c>
      <c r="G120" s="115">
        <f>SUM(G92:G119)</f>
        <v>0</v>
      </c>
      <c r="H120" s="251"/>
      <c r="I120" s="252"/>
      <c r="J120" s="115">
        <f>SUM(J81:J82)</f>
        <v>145</v>
      </c>
      <c r="K120" s="115">
        <f>SUM(K92:K119)</f>
        <v>0</v>
      </c>
      <c r="L120" s="62" t="s">
        <v>69</v>
      </c>
      <c r="M120" s="62">
        <f>SUM(M92:M119)</f>
        <v>20421.079999999998</v>
      </c>
      <c r="N120" s="79" t="s">
        <v>69</v>
      </c>
      <c r="O120" s="268"/>
      <c r="P120" s="269"/>
      <c r="Q120" s="270"/>
      <c r="R120" s="115">
        <f>SUM(R92:R119)</f>
        <v>15</v>
      </c>
      <c r="S120" s="62">
        <f>SUM(S92:S119)</f>
        <v>3642.3</v>
      </c>
    </row>
    <row r="121" spans="1:19" ht="15.75" thickBot="1">
      <c r="A121" s="124"/>
      <c r="B121" s="125"/>
      <c r="C121" s="117"/>
      <c r="D121" s="258" t="s">
        <v>36</v>
      </c>
      <c r="E121" s="259"/>
      <c r="F121" s="58">
        <f>SUM(F120,F83,F54,F41)</f>
        <v>2467</v>
      </c>
      <c r="G121" s="58">
        <f>SUM(G120,G54,G41)</f>
        <v>0</v>
      </c>
      <c r="H121" s="258"/>
      <c r="I121" s="259"/>
      <c r="J121" s="58">
        <f>SUM(J120,J54,J41)</f>
        <v>1794</v>
      </c>
      <c r="K121" s="58">
        <f>SUM(K120,K54,K41)</f>
        <v>438</v>
      </c>
      <c r="L121" s="126" t="s">
        <v>69</v>
      </c>
      <c r="M121" s="89">
        <f>SUM(M41+M54+M83+M91+M120)</f>
        <v>148644.09999999998</v>
      </c>
      <c r="N121" s="90" t="s">
        <v>69</v>
      </c>
      <c r="O121" s="265"/>
      <c r="P121" s="266"/>
      <c r="Q121" s="267"/>
      <c r="R121" s="127">
        <f>SUM(R120,R54,R41)</f>
        <v>243</v>
      </c>
      <c r="S121" s="128">
        <f>SUM(S120,S91,S83,S54,S41)</f>
        <v>67280.66999999998</v>
      </c>
    </row>
  </sheetData>
  <sheetProtection/>
  <mergeCells count="24">
    <mergeCell ref="D2:S2"/>
    <mergeCell ref="H41:I41"/>
    <mergeCell ref="O41:Q41"/>
    <mergeCell ref="O120:Q120"/>
    <mergeCell ref="A54:B54"/>
    <mergeCell ref="D54:E54"/>
    <mergeCell ref="H54:I54"/>
    <mergeCell ref="O54:Q54"/>
    <mergeCell ref="O91:Q91"/>
    <mergeCell ref="A120:B120"/>
    <mergeCell ref="D120:E120"/>
    <mergeCell ref="H120:I120"/>
    <mergeCell ref="A41:B41"/>
    <mergeCell ref="D41:E41"/>
    <mergeCell ref="A83:B83"/>
    <mergeCell ref="D83:E83"/>
    <mergeCell ref="H83:I83"/>
    <mergeCell ref="O83:Q83"/>
    <mergeCell ref="D121:E121"/>
    <mergeCell ref="H121:I121"/>
    <mergeCell ref="O121:Q121"/>
    <mergeCell ref="A91:B91"/>
    <mergeCell ref="D91:E91"/>
    <mergeCell ref="H91:I91"/>
  </mergeCells>
  <conditionalFormatting sqref="H2:H48">
    <cfRule type="cellIs" priority="26" dxfId="3" operator="equal" stopIfTrue="1">
      <formula>2</formula>
    </cfRule>
    <cfRule type="cellIs" priority="27" dxfId="3" operator="lessThan" stopIfTrue="1">
      <formula>2</formula>
    </cfRule>
    <cfRule type="cellIs" priority="28" dxfId="4" operator="greaterThan" stopIfTrue="1">
      <formula>3</formula>
    </cfRule>
  </conditionalFormatting>
  <conditionalFormatting sqref="H30">
    <cfRule type="colorScale" priority="24" dxfId="5">
      <colorScale>
        <cfvo type="num" val="2"/>
        <cfvo type="num" val="3"/>
        <cfvo type="num" val="5"/>
        <color rgb="FFF8696B"/>
        <color rgb="FFFFEB84"/>
        <color rgb="FF63BE7B"/>
      </colorScale>
    </cfRule>
    <cfRule type="colorScale" priority="25" dxfId="5">
      <colorScale>
        <cfvo type="min" val="0"/>
        <cfvo type="percentile" val="3"/>
        <cfvo type="max"/>
        <color rgb="FFF8696B"/>
        <color rgb="FFFFEB84"/>
        <color rgb="FF63BE7B"/>
      </colorScale>
    </cfRule>
  </conditionalFormatting>
  <conditionalFormatting sqref="H31">
    <cfRule type="colorScale" priority="22" dxfId="5">
      <colorScale>
        <cfvo type="num" val="2"/>
        <cfvo type="num" val="3"/>
        <cfvo type="num" val="5"/>
        <color rgb="FFF8696B"/>
        <color rgb="FFFFEB84"/>
        <color rgb="FF63BE7B"/>
      </colorScale>
    </cfRule>
    <cfRule type="colorScale" priority="23" dxfId="5">
      <colorScale>
        <cfvo type="min" val="0"/>
        <cfvo type="percentile" val="3"/>
        <cfvo type="max"/>
        <color rgb="FFF8696B"/>
        <color rgb="FFFFEB84"/>
        <color rgb="FF63BE7B"/>
      </colorScale>
    </cfRule>
  </conditionalFormatting>
  <conditionalFormatting sqref="H20:H24">
    <cfRule type="colorScale" priority="12" dxfId="5">
      <colorScale>
        <cfvo type="num" val="1"/>
        <cfvo type="num" val="2"/>
        <cfvo type="num" val="3"/>
        <color theme="5" tint="0.7999799847602844"/>
        <color rgb="FFFFEB84"/>
        <color rgb="FF63BE7B"/>
      </colorScale>
    </cfRule>
    <cfRule type="colorScale" priority="13" dxfId="5">
      <colorScale>
        <cfvo type="num" val="1"/>
        <cfvo type="num" val="2"/>
        <cfvo type="num" val="3"/>
        <color theme="5" tint="0.5999900102615356"/>
        <color rgb="FFFFEB84"/>
        <color rgb="FF63BE7B"/>
      </colorScale>
    </cfRule>
    <cfRule type="colorScale" priority="14" dxfId="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5" dxfId="5">
      <colorScale>
        <cfvo type="min" val="0"/>
        <cfvo type="percentile" val="50"/>
        <cfvo type="max"/>
        <color theme="5" tint="0.39998000860214233"/>
        <color rgb="FFFFEB84"/>
        <color rgb="FF63BE7B"/>
      </colorScale>
    </cfRule>
    <cfRule type="colorScale" priority="16" dxfId="5">
      <colorScale>
        <cfvo type="num" val="1"/>
        <cfvo type="num" val="2"/>
        <cfvo type="num" val="3"/>
        <color rgb="FFF8696B"/>
        <color rgb="FFFFEB84"/>
        <color rgb="FF63BE7B"/>
      </colorScale>
    </cfRule>
    <cfRule type="colorScale" priority="17" dxfId="5">
      <colorScale>
        <cfvo type="num" val="1"/>
        <cfvo type="percentile" val="50"/>
        <cfvo type="num" val="2"/>
        <color rgb="FFF8696B"/>
        <color rgb="FFFFEB84"/>
        <color rgb="FF63BE7B"/>
      </colorScale>
    </cfRule>
    <cfRule type="colorScale" priority="18" dxfId="5">
      <colorScale>
        <cfvo type="num" val="1"/>
        <cfvo type="percentile" val="2"/>
        <cfvo type="num" val="3"/>
        <color rgb="FFF8696B"/>
        <color rgb="FFFFEB84"/>
        <color rgb="FF63BE7B"/>
      </colorScale>
    </cfRule>
    <cfRule type="colorScale" priority="19" dxfId="5">
      <colorScale>
        <cfvo type="min" val="0"/>
        <cfvo type="percentile" val="2"/>
        <cfvo type="max"/>
        <color rgb="FFF8696B"/>
        <color rgb="FFFFEB84"/>
        <color rgb="FF63BE7B"/>
      </colorScale>
    </cfRule>
  </conditionalFormatting>
  <conditionalFormatting sqref="H21:H24">
    <cfRule type="colorScale" priority="11" dxfId="5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H4">
    <cfRule type="colorScale" priority="4" dxfId="5">
      <colorScale>
        <cfvo type="num" val="1"/>
        <cfvo type="num" val="2"/>
        <cfvo type="num" val="3"/>
        <color rgb="FFF8696B"/>
        <color rgb="FFFFF4BD"/>
        <color theme="6" tint="0.5999900102615356"/>
      </colorScale>
    </cfRule>
    <cfRule type="colorScale" priority="5" dxfId="5">
      <colorScale>
        <cfvo type="num" val="1"/>
        <cfvo type="num" val="2"/>
        <cfvo type="num" val="3"/>
        <color rgb="FFF8696B"/>
        <color rgb="FFFFEB84"/>
        <color theme="6" tint="0.5999900102615356"/>
      </colorScale>
    </cfRule>
    <cfRule type="colorScale" priority="6" dxfId="5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conditionalFormatting sqref="H13 H26">
    <cfRule type="colorScale" priority="3" dxfId="5">
      <colorScale>
        <cfvo type="num" val="0"/>
        <cfvo type="num" val="1"/>
        <color theme="5" tint="0.39998000860214233"/>
        <color theme="6" tint="0.39998000860214233"/>
      </colorScale>
    </cfRule>
  </conditionalFormatting>
  <conditionalFormatting sqref="H14">
    <cfRule type="colorScale" priority="1" dxfId="5">
      <colorScale>
        <cfvo type="num" val="0"/>
        <cfvo type="num" val="2"/>
        <color theme="5" tint="0.39998000860214233"/>
        <color theme="6" tint="0.39998000860214233"/>
      </colorScale>
    </cfRule>
  </conditionalFormatting>
  <hyperlinks>
    <hyperlink ref="C3" r:id="rId1" display="Полотенца для рук, ZZ сложения, SCOTT"/>
    <hyperlink ref="C5" r:id="rId2" display="Туалетная бумага в рулонах, SCOTT"/>
    <hyperlink ref="C6" r:id="rId3" display="Жидкое мыло разливное, нейтральное, SCOTT"/>
    <hyperlink ref="C8" r:id="rId4" display="Индивидуальные подстилки для стульчака, SCOTT"/>
    <hyperlink ref="C10" r:id="rId5" display="Диспенсер для туалетной бумаги в пачках Aqua"/>
    <hyperlink ref="C9" r:id="rId6" display="Диспенсер для бумажных полотенец в пачках Aqua"/>
    <hyperlink ref="C11" r:id="rId7" display="Раздаточное устройство для моющего средства Aqua"/>
    <hyperlink ref="C7" r:id="rId8" display="Жидкое мыло в кассетах для частого использования"/>
    <hyperlink ref="C42" r:id="rId9" display="http://electro-mpo.ru/card13815.html"/>
    <hyperlink ref="C46" r:id="rId10" display="Элемент питания GP 15S-OS4 (R6) 1,5B 0,70 А/ч cолевой (GP) AA"/>
    <hyperlink ref="C48" r:id="rId11" display="http://electro-mpo.ru/card7470.html"/>
    <hyperlink ref="C44" r:id="rId12" display="http://electro-mpo.ru/card2510.html"/>
    <hyperlink ref="C47" r:id="rId13" display="Элемент питания GP 15A-ВС2 (LR6) 1,5В 2,5 А/ч алкалиновый (GP) AA"/>
    <hyperlink ref="C43" r:id="rId14" display="http://electro-mpo.ru/card7743.html"/>
    <hyperlink ref="C45" r:id="rId15" display="Элемент питания GP 24A-ВС2 (LR03) 1,5В 1,15 А/ч алкалиновый (GP) AAA"/>
    <hyperlink ref="C49" r:id="rId16" display="http://electro-mpo.ru/card22045.html"/>
    <hyperlink ref="C50" r:id="rId17" display="http://electro-mpo.ru/card7743.html"/>
    <hyperlink ref="C36" location="'Моюшие средство для посуды'!A1" display="Моющее средство для посуды. "/>
    <hyperlink ref="C37" location="'Туалетное мыло Тик-Так '!A1" display="Туалетное мыло. Тик-Так"/>
    <hyperlink ref="C53" r:id="rId18" display="http://electro-mpo.ru/card2510.html"/>
  </hyperlinks>
  <printOptions/>
  <pageMargins left="0.7" right="0.7" top="0.75" bottom="0.75" header="0.3" footer="0.3"/>
  <pageSetup orientation="portrait" paperSize="9"/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Luxoft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sfomichev</dc:creator>
  <cp:keywords/>
  <dc:description/>
  <cp:lastModifiedBy>Fomichev, Stanislav</cp:lastModifiedBy>
  <cp:lastPrinted>2011-12-20T09:50:33Z</cp:lastPrinted>
  <dcterms:created xsi:type="dcterms:W3CDTF">2011-12-19T14:52:18Z</dcterms:created>
  <dcterms:modified xsi:type="dcterms:W3CDTF">2013-07-29T12:15:38Z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